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8" activeTab="5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СОШ17" sheetId="17" r:id="rId17"/>
    <sheet name="СОШ18" sheetId="18" r:id="rId18"/>
    <sheet name="ГИМ19" sheetId="19" r:id="rId19"/>
    <sheet name="СОШ21" sheetId="20" r:id="rId20"/>
    <sheet name="СОШ23" sheetId="21" r:id="rId21"/>
    <sheet name="СОШ24" sheetId="22" r:id="rId22"/>
    <sheet name="ЛИЦ25" sheetId="23" r:id="rId23"/>
    <sheet name="ГИМ26" sheetId="24" r:id="rId24"/>
    <sheet name="СОШ27" sheetId="25" r:id="rId25"/>
    <sheet name="СОШ28" sheetId="26" r:id="rId26"/>
    <sheet name="ЛИЦ29" sheetId="27" r:id="rId27"/>
    <sheet name="СОШ30" sheetId="28" r:id="rId28"/>
    <sheet name="СОШ31" sheetId="29" r:id="rId29"/>
    <sheet name="СОШ32" sheetId="30" r:id="rId30"/>
    <sheet name="СОШ33" sheetId="31" r:id="rId31"/>
    <sheet name="СОШ34" sheetId="32" r:id="rId32"/>
    <sheet name="СОШ35" sheetId="33" r:id="rId33"/>
    <sheet name="СОШ36" sheetId="34" r:id="rId34"/>
    <sheet name="СОШ37" sheetId="35" r:id="rId35"/>
    <sheet name="СОШ38" sheetId="36" r:id="rId36"/>
    <sheet name="СОШ39" sheetId="37" r:id="rId37"/>
    <sheet name="СОШ40" sheetId="38" r:id="rId38"/>
    <sheet name="СОШ41" sheetId="39" r:id="rId39"/>
    <sheet name="СОШ42" sheetId="40" r:id="rId40"/>
    <sheet name="ГИМ43" sheetId="41" r:id="rId41"/>
    <sheet name="СОШ44" sheetId="42" r:id="rId42"/>
    <sheet name="СОШ45" sheetId="43" r:id="rId43"/>
    <sheet name="СОШ46" sheetId="44" r:id="rId44"/>
    <sheet name="СОШ47" sheetId="45" r:id="rId45"/>
    <sheet name="СОШ48" sheetId="46" r:id="rId46"/>
    <sheet name="СОШ49" sheetId="47" r:id="rId47"/>
    <sheet name="50" sheetId="48" r:id="rId48"/>
    <sheet name="51" sheetId="49" r:id="rId49"/>
    <sheet name="53" sheetId="50" r:id="rId50"/>
    <sheet name="54" sheetId="51" r:id="rId51"/>
    <sheet name="55" sheetId="52" r:id="rId52"/>
    <sheet name="56" sheetId="53" r:id="rId53"/>
    <sheet name="58" sheetId="54" r:id="rId54"/>
    <sheet name="59" sheetId="55" r:id="rId55"/>
    <sheet name="60" sheetId="56" r:id="rId56"/>
    <sheet name="61" sheetId="57" r:id="rId57"/>
    <sheet name="62" sheetId="58" r:id="rId58"/>
    <sheet name="63" sheetId="59" r:id="rId59"/>
    <sheet name="64" sheetId="60" r:id="rId60"/>
    <sheet name="65" sheetId="61" r:id="rId61"/>
    <sheet name="66" sheetId="62" r:id="rId62"/>
    <sheet name="67" sheetId="63" r:id="rId63"/>
    <sheet name="шк68" sheetId="64" r:id="rId64"/>
    <sheet name="гим69" sheetId="65" r:id="rId65"/>
    <sheet name="шк70" sheetId="66" r:id="rId66"/>
    <sheet name="шк71" sheetId="67" r:id="rId67"/>
    <sheet name="шк72" sheetId="68" r:id="rId68"/>
    <sheet name="шк73" sheetId="69" r:id="rId69"/>
    <sheet name="лиц74" sheetId="70" r:id="rId70"/>
    <sheet name="гим75" sheetId="71" r:id="rId71"/>
    <sheet name="гим76" sheetId="72" r:id="rId72"/>
    <sheet name="шк77" sheetId="73" r:id="rId73"/>
    <sheet name="шк78" sheetId="74" r:id="rId74"/>
    <sheet name="шк79" sheetId="75" r:id="rId75"/>
    <sheet name="шк80" sheetId="76" r:id="rId76"/>
    <sheet name="шк81" sheetId="77" r:id="rId77"/>
    <sheet name="шк82" sheetId="78" r:id="rId78"/>
    <sheet name="шк83" sheetId="79" r:id="rId79"/>
    <sheet name="84" sheetId="80" r:id="rId80"/>
    <sheet name="85" sheetId="81" r:id="rId81"/>
    <sheet name="86" sheetId="82" r:id="rId82"/>
    <sheet name="87" sheetId="83" r:id="rId83"/>
    <sheet name="88" sheetId="84" r:id="rId84"/>
    <sheet name="89" sheetId="85" r:id="rId85"/>
    <sheet name="90" sheetId="86" r:id="rId86"/>
    <sheet name="91" sheetId="87" r:id="rId87"/>
    <sheet name="92" sheetId="88" r:id="rId88"/>
    <sheet name="93" sheetId="89" r:id="rId89"/>
    <sheet name="94" sheetId="90" r:id="rId90"/>
    <sheet name="95" sheetId="91" r:id="rId91"/>
    <sheet name="96" sheetId="92" r:id="rId92"/>
    <sheet name="97" sheetId="93" r:id="rId93"/>
    <sheet name="98" sheetId="94" r:id="rId94"/>
    <sheet name="СОШ99" sheetId="95" r:id="rId95"/>
    <sheet name="СОШ100" sheetId="96" r:id="rId96"/>
    <sheet name="СОШ101" sheetId="97" r:id="rId97"/>
    <sheet name="СОШ103" sheetId="98" r:id="rId98"/>
    <sheet name="СОШ104" sheetId="99" r:id="rId99"/>
    <sheet name="СОШ105" sheetId="100" r:id="rId100"/>
    <sheet name="СОШ106" sheetId="101" r:id="rId101"/>
    <sheet name="СОШ107" sheetId="102" r:id="rId102"/>
    <sheet name="СОШ108" sheetId="103" r:id="rId103"/>
    <sheet name="СОШ109" sheetId="104" r:id="rId104"/>
    <sheet name="СОШ110" sheetId="105" r:id="rId105"/>
    <sheet name="СОШ111" sheetId="106" r:id="rId106"/>
    <sheet name="СОШ112" sheetId="107" r:id="rId107"/>
    <sheet name="СОШ113" sheetId="108" r:id="rId108"/>
    <sheet name="СОШ114" sheetId="109" r:id="rId109"/>
    <sheet name="ГИМ115" sheetId="110" r:id="rId110"/>
    <sheet name="СОШ116" sheetId="111" r:id="rId111"/>
    <sheet name="СОШ118" sheetId="112" r:id="rId112"/>
    <sheet name="СОШ119" sheetId="113" r:id="rId113"/>
    <sheet name="СОШ120" sheetId="114" r:id="rId114"/>
    <sheet name="СОШ122" sheetId="115" r:id="rId115"/>
    <sheet name="СОШ123" sheetId="116" r:id="rId116"/>
    <sheet name="СОШ124" sheetId="117" r:id="rId117"/>
    <sheet name="СОШ126" sheetId="118" r:id="rId118"/>
    <sheet name="СОШ127" sheetId="119" r:id="rId119"/>
    <sheet name="СОШ129" sheetId="120" r:id="rId120"/>
    <sheet name="СОШ130" sheetId="121" r:id="rId121"/>
    <sheet name="СОШ131" sheetId="122" r:id="rId122"/>
    <sheet name="СОШ132" sheetId="123" r:id="rId123"/>
    <sheet name="СОШ133" sheetId="124" r:id="rId124"/>
    <sheet name="134" sheetId="125" r:id="rId125"/>
    <sheet name="135" sheetId="126" r:id="rId126"/>
    <sheet name="137" sheetId="127" r:id="rId127"/>
    <sheet name="138" sheetId="128" r:id="rId128"/>
    <sheet name="139" sheetId="129" r:id="rId129"/>
    <sheet name="140" sheetId="130" r:id="rId130"/>
    <sheet name="141" sheetId="131" r:id="rId131"/>
    <sheet name="142" sheetId="132" r:id="rId132"/>
    <sheet name="143" sheetId="133" r:id="rId133"/>
    <sheet name="144" sheetId="134" r:id="rId134"/>
    <sheet name="145" sheetId="135" r:id="rId135"/>
    <sheet name="инт2" sheetId="136" r:id="rId136"/>
    <sheet name="инт9" sheetId="137" r:id="rId137"/>
    <sheet name="инт11" sheetId="138" r:id="rId138"/>
    <sheet name="146" sheetId="139" r:id="rId139"/>
    <sheet name="147" sheetId="140" r:id="rId140"/>
    <sheet name="148" sheetId="141" r:id="rId141"/>
    <sheet name="149" sheetId="142" r:id="rId142"/>
    <sheet name="150" sheetId="143" r:id="rId143"/>
    <sheet name="151" sheetId="144" r:id="rId144"/>
    <sheet name="152" sheetId="145" r:id="rId145"/>
    <sheet name="159" sheetId="146" r:id="rId146"/>
    <sheet name="160" sheetId="147" r:id="rId147"/>
    <sheet name="161" sheetId="148" r:id="rId148"/>
    <sheet name="162" sheetId="149" r:id="rId149"/>
    <sheet name="166 " sheetId="150" r:id="rId150"/>
    <sheet name="БИТ" sheetId="151" r:id="rId151"/>
    <sheet name="в.13" sheetId="152" r:id="rId152"/>
    <sheet name="в.29" sheetId="153" r:id="rId153"/>
    <sheet name="в.33" sheetId="154" r:id="rId154"/>
  </sheets>
  <definedNames/>
  <calcPr fullCalcOnLoad="1"/>
</workbook>
</file>

<file path=xl/sharedStrings.xml><?xml version="1.0" encoding="utf-8"?>
<sst xmlns="http://schemas.openxmlformats.org/spreadsheetml/2006/main" count="1652" uniqueCount="224">
  <si>
    <t>(полное наименование бюджетного учреждения)</t>
  </si>
  <si>
    <t>N п/п</t>
  </si>
  <si>
    <t>Занимаемая должность</t>
  </si>
  <si>
    <t>Среднемесячная заработная плата, рублей</t>
  </si>
  <si>
    <t>Главный бухгалтер</t>
  </si>
  <si>
    <t>Информация о рассчитываемой за 2020 год среднемесячной заработной плате руководителей, их заместителей и главных бухгалтеров</t>
  </si>
  <si>
    <t xml:space="preserve"> Бюджетное общеобразовательное учреждение города Омска  «Гимназия №19»</t>
  </si>
  <si>
    <t>Бюджетное общеобразовательное учреждение города Омска "Средняя общеобразовательная школа № 21"</t>
  </si>
  <si>
    <t>Бюджетное общеобразовательное учреждение города Омска "Средняя общеобразовательная школа № 24"</t>
  </si>
  <si>
    <t>Бюджетное общеобразовательное учреждение города Омска "Инженерно-технологический лицей № 25"</t>
  </si>
  <si>
    <t>Бюджетное общеобразовательное учреждение города Омска "Гимназия № 26"</t>
  </si>
  <si>
    <t>Бюджетное общеобразовательное учреждение города Омска"Средняя общеобразовательная школа № 27"</t>
  </si>
  <si>
    <t>Бюджетное общеобразовательное учреждение города Омска «Средняя общеобразовательная школа № 28 с углубленным изучением отдельных предметов»</t>
  </si>
  <si>
    <t>Бюджетное общеобразовательное учреждение города Омска "Лицей №29"</t>
  </si>
  <si>
    <t>Бюжетное общеобразовательное учреждение города Омска "Средняя общеобразовательная школа №30"</t>
  </si>
  <si>
    <t>Бюджетное общеобразовательное учреждение города Омска "Средняя общеобразовательная школа № 32"</t>
  </si>
  <si>
    <t>Директор</t>
  </si>
  <si>
    <t>Заместитель директора учебной части</t>
  </si>
  <si>
    <t>Заместитель директора</t>
  </si>
  <si>
    <t>директор</t>
  </si>
  <si>
    <t>Бюджетное общеобразовательное учреждение города Омска "Средняя общеобразовательная школа № 23"</t>
  </si>
  <si>
    <t>1.</t>
  </si>
  <si>
    <t xml:space="preserve">Директор </t>
  </si>
  <si>
    <t>2.</t>
  </si>
  <si>
    <t xml:space="preserve">Главный бухгалтер </t>
  </si>
  <si>
    <t>3.</t>
  </si>
  <si>
    <t>4.</t>
  </si>
  <si>
    <t>главный бухгалтер</t>
  </si>
  <si>
    <t>заместитель директора</t>
  </si>
  <si>
    <t>Зам.директора</t>
  </si>
  <si>
    <t xml:space="preserve">Заместитель директора </t>
  </si>
  <si>
    <t>Бюджетное общеобразовательное учреждение города  Омска" Средняя общеобразовальная школа № 17"</t>
  </si>
  <si>
    <t>Бюджетное общеобразовательное учреждение города Омска «Средняя общеобразовательная школа № 33»</t>
  </si>
  <si>
    <t>Директор школы</t>
  </si>
  <si>
    <t>Бюджетное общеобразовательное учреждение города Омска " Средняя общеобразовательная школа 31 с 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</si>
  <si>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№18 с углубленным изучением отдельных предметов"</t>
  </si>
  <si>
    <t>Бюджетное общеобразовательное учреждение  города Омска "Средняя общеобразовательная школа № 70"</t>
  </si>
  <si>
    <t>Заместитель директора УВР</t>
  </si>
  <si>
    <t>Бюджетное общеобразовательное учреждение  города Омска "Средняя общеобразовательная школа № 71"</t>
  </si>
  <si>
    <t>с 01.09.2020г.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</si>
  <si>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</si>
  <si>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</si>
  <si>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"Гимназия № 76"</t>
  </si>
  <si>
    <t>Бюджетное общеобразовательное учреждение города Омска "Средняя общеобразовательная школа № 77"</t>
  </si>
  <si>
    <t>в т.ч. Совмещение</t>
  </si>
  <si>
    <t>в т.ч. Компенсация</t>
  </si>
  <si>
    <t>Бюджетное общеобразовательное учреждение города Омска "Средняя общеобразовательная школа № 78"</t>
  </si>
  <si>
    <t>Бюджетное общеобразовательное учреждение  города Омска "Средняя общеобразовательная школа № 79"</t>
  </si>
  <si>
    <t>Бюджетное общеобразовательное учреждение города Омска "Средняя общеобразовательная школа № 80"</t>
  </si>
  <si>
    <t>Бюджетное общеобразовательное учреждение города Омска "Средняя общеобразовательная школа № 81"</t>
  </si>
  <si>
    <t>Бюджетное общеобразовательное учреждение  города Омска "Средняя общеобразовательная школа № 82"</t>
  </si>
  <si>
    <t>Бюджетное общеобразовательное учреждение  города Омска "Средняя общеобразовательная школа № 83"</t>
  </si>
  <si>
    <t>Заместитель директора по УВР</t>
  </si>
  <si>
    <t>Заместитель директора по АХЧ (0,5ст)</t>
  </si>
  <si>
    <t>Бюджетное общеобразовательное учреждение города Омска "Лицей № 74"</t>
  </si>
  <si>
    <t>Бюджетное общеобразовательное учреждение  города Омска "Средняя общеобразовательная школа №72 с углубленным изучением  отдельных предметов"</t>
  </si>
  <si>
    <t>бюджетное общеобразовательное учреждение города Омска "Гимназия № 84"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</si>
  <si>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</si>
  <si>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86"</t>
  </si>
  <si>
    <t>бюджетное общеобразовательное учреждение города Омска "Средняя общеобразовательная школа № 87"</t>
  </si>
  <si>
    <t>бюджетное общеобразовательное учреждение города Омска "Гимназия № 88"</t>
  </si>
  <si>
    <t>бюджетное общеобразовательное учреждение города Омска  "Средняя общеобразовательная школа № 89"</t>
  </si>
  <si>
    <t>Бюджетное общеобразовательное учреждение города Омска "Средняя общеобразовательная школа № 90 имени Д.М. Карбышева"</t>
  </si>
  <si>
    <t>заместитель директора по УВР</t>
  </si>
  <si>
    <t>заместитель директора по ВР</t>
  </si>
  <si>
    <t>бюджетное общеобразовательное учреждение города Омска"Средняя общеобразовательная школа №91"</t>
  </si>
  <si>
    <t>бюджетное общеобразовательное учреждение города Омска "Лицей № 92"</t>
  </si>
  <si>
    <t xml:space="preserve">Заместитель директора  </t>
  </si>
  <si>
    <t>бюджетное общеобразовательное учреждение города Омска "Средняя общеобразовательная школа № 93"</t>
  </si>
  <si>
    <t>бюджетное общеобразовательное учреждение города Омска "Средняя общеобразовательная школа № 94"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</si>
  <si>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</si>
  <si>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Информация о рассчитываемой за 2019 год среднемесячной заработной плате руководителей, их заместителей и главных бухгалтеров</t>
  </si>
  <si>
    <t>Бюджетное общеобразовательное учреждение города Омска "Средняя общеобразовательная школа № 118"</t>
  </si>
  <si>
    <t>бюджетное общеобразовательное учреждение города Омска "Средняя общеобразовательная школа № 119</t>
  </si>
  <si>
    <t>Бюджетное общеобразовательное учреждение города Омска "Средняя общеобразовательная школа № 120"</t>
  </si>
  <si>
    <t>Бюджетное общеобразовательное учреждение города Омска «Гимназия № 123 им. О.И. Охрименко»</t>
  </si>
  <si>
    <t>Бюджетное общеобразовательное учреждение города Омска           "Средняя общеобразовательная школа № 124"</t>
  </si>
  <si>
    <t xml:space="preserve"> бюджетное общеобразовательное учреждение города Омска "Средняя общеобразовательная школа № 126 "</t>
  </si>
  <si>
    <t>бюджетное общеобразовательное учреждение города Омска "Средняя общеобразовательная школа №129"</t>
  </si>
  <si>
    <t>Бюджетное общеобразовательное учреждение города Омска "Средняя общеобразовательная школа № 130"</t>
  </si>
  <si>
    <t>заместитель</t>
  </si>
  <si>
    <t>бюджетное общеобразовательное учреждение города Омска «Средняя общеобразовательная школа №132»</t>
  </si>
  <si>
    <t>бюджетное общеобразовательное учреждение города Омска "Средняя общеобразовательая школа № 133"</t>
  </si>
  <si>
    <t>бюджетное общеобразовательное учреждение города Омска "Средняя общеобразовательная школа № 122"</t>
  </si>
  <si>
    <t>бюджетное общеобразовательное учреждение города Омска "Средняя общеобразовательная школа № 127"</t>
  </si>
  <si>
    <t>бюджетное общеобразовательное учреждение города Омска "Средняя общеобразовательная школа № 131"</t>
  </si>
  <si>
    <t>заместитель директора 0,5 ст</t>
  </si>
  <si>
    <t xml:space="preserve">заместитель директора </t>
  </si>
  <si>
    <t>Бюджетное общеобразовательное учреждение города Омска  «Средняя общеобразовательная школа № 101»</t>
  </si>
  <si>
    <t xml:space="preserve">Гл.бухгалтер </t>
  </si>
  <si>
    <t>Бюджетное общеобразовательное учреждение города Омска "Средняя общеобразовательная школа № 103"</t>
  </si>
  <si>
    <t>Бюджетное общеобразовательное учреждение города Омска "Средняя общеобразовательная школа № 106"</t>
  </si>
  <si>
    <t>Заместитель  директора</t>
  </si>
  <si>
    <t>Бюджетное общеобразовательное учреждение города Омска "Средняя общеобразовательная школа № 108"</t>
  </si>
  <si>
    <t>Бюджетное общеобразовательное учреждение города Омска "Средняя общеобразовательная школа №111"</t>
  </si>
  <si>
    <t>Бюджетное общеобразовательное учреждение города Омска "Средняя общеобразовательная школа № 112"</t>
  </si>
  <si>
    <t>Бюджетное общеобразовательное учреждение города Омска Средняя общеобразовательная школа № 114"</t>
  </si>
  <si>
    <t>Руководитель</t>
  </si>
  <si>
    <t>бюджетное общеобразовательное учреждение города Омска  "Средняя общеобразовательная школа № 100"</t>
  </si>
  <si>
    <t>бюджетное общеобразовательное учреждение города Омска "Средняя общеобразовательная школа № 104"</t>
  </si>
  <si>
    <t>бюджетное общеобразовательное учреждение города Омска  "Средняя общеобразовательная школа № 105 имени Героя Советского Союза Н.П.Бударина"</t>
  </si>
  <si>
    <t>бюджетное общеобразовательное учреждение города Омска  "Средняя общеобразовательная школа № 107"</t>
  </si>
  <si>
    <t>бюджетное общеобразовательное учреждение города Омска  "Средня общеобразовательная школа № 109 с углубленным изучением отдельных предметов"</t>
  </si>
  <si>
    <t>бюджетное общеобразовательное учреждение города Омска   "Средняя общеобразовательная школа № 99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</si>
  <si>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110"</t>
  </si>
  <si>
    <t>Бюджетное общеобразовательное учреждение города Омска "Средняя общеобразовательная школа № 113"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</si>
  <si>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</si>
  <si>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"Средняя общеобразовательная школа № 116"</t>
  </si>
  <si>
    <t>Бюджетное общеобразовательное учреждение города Омска "Средняя общеобразовательная школа № 51"</t>
  </si>
  <si>
    <t>Зам директора</t>
  </si>
  <si>
    <t>Зам директора АХЧ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</si>
  <si>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</si>
  <si>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бюджетное общеобразовательное учреждение города Омска  "Средняя общеобразовательная школа № 58"</t>
  </si>
  <si>
    <t>Бюджетное образовательное учреждение города Омска 
«Средняя общеобразовательная школа № 60»</t>
  </si>
  <si>
    <t>Заместитель директора  (0,5 ставки)</t>
  </si>
  <si>
    <t>Информация о рассчитываемой за 2020  год среднемесячной заработной плате руководителей, их заместителей и главных бухгалтеров</t>
  </si>
  <si>
    <t>Зам. Директора</t>
  </si>
  <si>
    <t>Главныйбухгалтер</t>
  </si>
  <si>
    <t>бюджетное общеобразовательное учреждение города Омска "Средняя общеобразовательная школа № 63"</t>
  </si>
  <si>
    <t xml:space="preserve">бюджетное общеобразовательное учреждение города Омска "Лицей № 64" </t>
  </si>
  <si>
    <t>Бюджетное общеобразовательное учреждение города Омска "Лицей № 66"</t>
  </si>
  <si>
    <t>Бюджетное общеобразовательное учреждение города Омска "Средняя общеобразовательная школа № 67"</t>
  </si>
  <si>
    <t>Бюджетное общеобразовательное учреждение города Омска "Средняя общеобразовательная школа №50"</t>
  </si>
  <si>
    <t>Бюджетное общеобразовательное учреждение города Омска "Средняя общеобразовательная школа № 53"</t>
  </si>
  <si>
    <t>Бюджетное общеобразовательное учреждение города Омска "Лицей № 54"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</si>
  <si>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</si>
  <si>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Бюджетное образовательное учреждение города Омска  "«Средняя общеобразовательная школа  № 61"</t>
  </si>
  <si>
    <t>Бюджетное общеобразовательное учреждение города Омска "Средняя общеобразовательная школа № 59"</t>
  </si>
  <si>
    <t>Бюджетное общеобразовательное учреждение города Омска" Гимназия № 62"</t>
  </si>
  <si>
    <t>Бюджетное образовательное учреждение города Омска  "Средняя общеобразовательная школа № 65"</t>
  </si>
  <si>
    <t>Бюджетное общеобразовательное учреждение города Омска "Средняя общеобразовательная школа № 34"</t>
  </si>
  <si>
    <t>Бюджетное общеобразовательное учреждение города Омска "Начальная общеобразовательная школа № 35"</t>
  </si>
  <si>
    <t>Фамилия, имя, отчество</t>
  </si>
  <si>
    <t>Бюджетное общеобразовательное учреждение города Омска "Средняя общеобразовательная школа № 36"</t>
  </si>
  <si>
    <t>Бюджетное общеобразовательное учреждение города Омска "Средняя общеобразовательная школа № 37"</t>
  </si>
  <si>
    <t>Бюджетное общеобразовательное учреждение города Омска «Средняя общеобразовательная школа № 38 с углубленным изучением отдельных предметов»</t>
  </si>
  <si>
    <t>Бюджетное общеобразовательное учреждение  г. Омска "Средняя общеобразовательная школа № 39 с углубленным изучением отдельных предметов</t>
  </si>
  <si>
    <t>Заместиль директора УВР</t>
  </si>
  <si>
    <t>Бюджетное образовательное учреждение города Омска "Средняя общеобразовательная школа № 40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</si>
  <si>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41"</t>
  </si>
  <si>
    <t>Бюджетное общеобразовательное учреждение города Омска "Средняя общеобразовательная школа № 42"</t>
  </si>
  <si>
    <t>Бюджетное образовательное учреждение  города Омска "Гимназия № 43"</t>
  </si>
  <si>
    <t>Бюджетное обющеобразовательное учреждение города Омска "Средняя общеобразовательная школа №44"</t>
  </si>
  <si>
    <t>Бюджетное обющеобразовательное учреждение города Омска "Средняя общеобразовательная школа №45"</t>
  </si>
  <si>
    <t>Бюджетное образовательное учреждение города Омска "Средняя общеобразовательная школа № 46"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</si>
  <si>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</si>
  <si>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Бюджетное образовательное учреждение города Омска "Средняя общеобразовательная школа № 48"</t>
  </si>
  <si>
    <t>Бюджетное общеобразовательное учреждение города Омска "Средняя общеобразовательная школа № 49"</t>
  </si>
  <si>
    <t>Заместитель директора АХЧ</t>
  </si>
  <si>
    <t>Заместитель директора АХО</t>
  </si>
  <si>
    <t>Главный  бухгалтер</t>
  </si>
  <si>
    <t>Заместитель директора по ВР</t>
  </si>
  <si>
    <t>Заместитель директора по учебной части</t>
  </si>
  <si>
    <t>Бюджетное образовательное учреждение города Омска                                                     "Средняя общеобразовательная школа № 96"</t>
  </si>
  <si>
    <t>Бюджетное общеобразовательное учреждение города Омска "Средняя общеобразовательная школа № 97 имени Л.Г. Полищук"</t>
  </si>
  <si>
    <t>Бюджетное образовательное учреждение города Омска                                                     "Средняя общеобразовательная школа № 98"</t>
  </si>
  <si>
    <t>Бюджетное общеобразовательное учреждение города Омска                                          "Средняя общеобразовательная школа № 1"</t>
  </si>
  <si>
    <t>Бюджетное общеобразовательное учреждение города Омска                                          "Средняя общеобразовательная школа № 2"</t>
  </si>
  <si>
    <t>Бюджетное общеобразовательное учреждение города Омска "Средняя общеобразовательная школа№ 3"</t>
  </si>
  <si>
    <t>Бюджетное общеобразовательное учреждение города Омска «Средняя общеобразовательная школа № 4 имени И.И. Стрельникова»</t>
  </si>
  <si>
    <t>Бюджетное общеобразовательное учреждение города Омска                                "Средняя общеобразовательная школа№  5"</t>
  </si>
  <si>
    <t>Бюджетное общеобразовательное учреждение города Омска "Средняя общеобразовательная школа№ 6"</t>
  </si>
  <si>
    <t>Бюджетное общеобразоательное учреждение города Омска "Средняя общеобразовательная школа № 7"</t>
  </si>
  <si>
    <t>Бюджетное общеобразовательное учреждение города Омска " Средняя общеобразовательная школа с углубленным изучением отдельных предметов №8"</t>
  </si>
  <si>
    <t>зам директора</t>
  </si>
  <si>
    <t>ув. 30.05.2020 г.</t>
  </si>
  <si>
    <t>прин. 28.08.2020 г.</t>
  </si>
  <si>
    <t>Бюджетное общеобразовательное учреждение города Омска "Средняя общеобразовательная школа № 11"</t>
  </si>
  <si>
    <t>Бюджетное общеобразовательное учреждение города Омска "Гимназия № 12 имени Героя Советского Союза В.П. Горячева"</t>
  </si>
  <si>
    <t>Бюджетное общеобразовательное учреждение города Омска "Средняя общеобразовательная школа №14 с углубленным изучение отдельных предметов"</t>
  </si>
  <si>
    <t>В.В. Баранов</t>
  </si>
  <si>
    <t>Бюджетное общеобразовательное учреждение города Омска "Гимназия № 9"</t>
  </si>
  <si>
    <t>Бюджетное общеобразовательное учреждение города Омска"Средняя общеобразовательная школа №10"</t>
  </si>
  <si>
    <t>Бюджетное общеобразовательное учреждение города Омска "Средняя общеобразовательная школа № 13 имени А.С.Пушкина"</t>
  </si>
  <si>
    <t>Бюджетное общеобразовательное учреждение города Омска "Средняя общеобразовательная школа № 15"</t>
  </si>
  <si>
    <t>Бюджетное общеобразовательное учреждение города Омска"Средняя общеобразовательная школа №16"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</si>
  <si>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</si>
  <si>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"Гимназия № 147"</t>
  </si>
  <si>
    <t>Главынй бухгалтер</t>
  </si>
  <si>
    <t>бюджетное общеобразовательное учреждение города Омска "Средняя общеобразовательная школа № 148"</t>
  </si>
  <si>
    <t>бюджетное общеобразовательное учреждение города Омска "Гимназия № 150"</t>
  </si>
  <si>
    <t>Главный бухгатер</t>
  </si>
  <si>
    <t>Бюджетное общеобразовательное учреждение города Омска "Гимназия № 159"</t>
  </si>
  <si>
    <t>Заместитель директора (0,5 ставки)</t>
  </si>
  <si>
    <t>бюджетное общеобразовательное учреждение города Омска "Средняя общеобразовательная школа № 162"</t>
  </si>
  <si>
    <t>и.о директора</t>
  </si>
  <si>
    <t>бюджетное образовательное учреждение города Омска "Вечерняя (сменная) общеобразовательная школа № 33 для глухих и слабослышащих"</t>
  </si>
  <si>
    <t>бюджетное общеобразовательное учреждение города Омска "Лицей № 149"</t>
  </si>
  <si>
    <t>бюджетное общеобразовательное учреждение города Омска "Средняя общеобразовательная школа №151"</t>
  </si>
  <si>
    <t>бюджетное общеобразовательное учреждение города Омска "Средняя общеобразовательная школа №152"</t>
  </si>
  <si>
    <t>Бюджетное общеобразовательное учреждение города Омска "Средняя общеобразовательная школа № 160"</t>
  </si>
  <si>
    <t>Бюджетное общеобразовательное учреждение города Омска "Средняя общеобразовательная школа № 161"</t>
  </si>
  <si>
    <t xml:space="preserve"> заместитель директора</t>
  </si>
  <si>
    <t>Бюджетное общеобразовательное учреждение города Омска "Лицей №166"</t>
  </si>
  <si>
    <t>Бюджетное общеобразовательное учреждение города Омска "Лицей БИТ"</t>
  </si>
  <si>
    <t>Бюджетное общеобразовательное учреждение города Омска"Открытая (сменная) общеобразовательная школа № 13"</t>
  </si>
  <si>
    <t>Бюджетное общеобразовательное учреждение города Омска"Вечерняя (сменная) общеобразовательная школа № 29"</t>
  </si>
  <si>
    <t>бюджетное образовательное учреждение  "Средняя общеобразовательная школа №135 имени Героя Сосетского Союза Алексея Петровича Дмитриева "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</si>
  <si>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</si>
  <si>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"Средняя общеобразовательная школа № 138"</t>
  </si>
  <si>
    <t>Бюджетное общеобразовательное учреждение города Омска "Лицей № 143"</t>
  </si>
  <si>
    <t>бюджетное общеобразовательное учреждение города Омска "Средняя общеобразовательная школа № 144"</t>
  </si>
  <si>
    <t>Заместитель директора 1</t>
  </si>
  <si>
    <t>Заместитель директора 2</t>
  </si>
  <si>
    <t>Заместитель директора 3</t>
  </si>
  <si>
    <t>Бюджетное общеобразовательное учреждение города Омска "Лицей № 145"</t>
  </si>
  <si>
    <t>бюджетное общеобразовательное учреждение города Омска "Средняя общеобразовательная школа № 134"</t>
  </si>
  <si>
    <t>Заместитель директора по АХР</t>
  </si>
  <si>
    <t>бюджетное общеобразовательное учреждение города Омска "Гимназия № 139"</t>
  </si>
  <si>
    <t>бюджетное общеобразовательное учреждение города Омска "Гимназия № 140"</t>
  </si>
  <si>
    <t>бюджетное общеобразовательное учреждение города Омска"Средняя общеобразовательная школа № 141"</t>
  </si>
  <si>
    <t>бюджетное общеобразовательное учреждение города Омска "Средняя общеобразовательная школа  №142"</t>
  </si>
  <si>
    <t>Заместитель директора 0,5 ст</t>
  </si>
  <si>
    <t xml:space="preserve">Заместитель директора №1 </t>
  </si>
  <si>
    <t>Заместитель директора №2</t>
  </si>
  <si>
    <t>Заместитель директора №3</t>
  </si>
  <si>
    <t>Заместитель директора №4</t>
  </si>
  <si>
    <t>Заместитель директора №5</t>
  </si>
  <si>
    <t>бюджетное оздоровительное образовательное учреждение санаторного типа для детей, нуждающися в длительном лечении, города Омска "Санаторная школа-интернат № 11"</t>
  </si>
  <si>
    <t>Бюджетное общеобразовательное учреждение города Омска "Школа-интернат №2"</t>
  </si>
  <si>
    <t>Бюджетное общеобразовательное учреждение города Омска "Казачья кадетская школа-интернат среднего общего образования им.Маршала Советского Союза Д.Т. Язова"</t>
  </si>
  <si>
    <t>Бюджетное общеобразовательное учреждение города Омска «Средняя общеобразовательная школа № 68»</t>
  </si>
  <si>
    <t>Бюджетное общеобразовательное учреждение города Омска «Гимназия № 69 им. Чередова И.М.»</t>
  </si>
  <si>
    <t>Заместитель директора -0,5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</si>
</sst>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43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0" xfId="0" applyNumberForma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43" fillId="0" borderId="0" xfId="52" applyFont="1" applyAlignment="1">
      <alignment vertical="center" wrapText="1"/>
      <protection/>
    </xf>
    <xf numFmtId="0" fontId="4" fillId="0" borderId="0" xfId="52">
      <alignment/>
      <protection/>
    </xf>
    <xf numFmtId="0" fontId="44" fillId="0" borderId="13" xfId="52" applyFont="1" applyBorder="1" applyAlignment="1">
      <alignment vertical="top" wrapText="1"/>
      <protection/>
    </xf>
    <xf numFmtId="0" fontId="4" fillId="0" borderId="0" xfId="52" applyBorder="1" applyAlignment="1">
      <alignment vertical="top" wrapText="1"/>
      <protection/>
    </xf>
    <xf numFmtId="0" fontId="4" fillId="0" borderId="0" xfId="52" applyBorder="1" applyAlignment="1">
      <alignment wrapText="1"/>
      <protection/>
    </xf>
    <xf numFmtId="0" fontId="4" fillId="0" borderId="0" xfId="52" applyAlignment="1">
      <alignment horizontal="justify"/>
      <protection/>
    </xf>
    <xf numFmtId="0" fontId="4" fillId="0" borderId="10" xfId="52" applyBorder="1" applyAlignment="1">
      <alignment horizontal="center" vertical="top" wrapText="1"/>
      <protection/>
    </xf>
    <xf numFmtId="0" fontId="4" fillId="0" borderId="10" xfId="52" applyBorder="1" applyAlignment="1">
      <alignment vertical="top" wrapText="1"/>
      <protection/>
    </xf>
    <xf numFmtId="4" fontId="4" fillId="0" borderId="10" xfId="52" applyNumberFormat="1" applyBorder="1" applyAlignment="1">
      <alignment vertical="top" wrapText="1"/>
      <protection/>
    </xf>
    <xf numFmtId="0" fontId="4" fillId="0" borderId="0" xfId="52" applyAlignment="1">
      <alignment vertical="top" wrapText="1"/>
      <protection/>
    </xf>
    <xf numFmtId="0" fontId="4" fillId="0" borderId="10" xfId="52" applyBorder="1" applyAlignment="1">
      <alignment horizontal="right" vertical="top" wrapText="1"/>
      <protection/>
    </xf>
    <xf numFmtId="0" fontId="4" fillId="0" borderId="10" xfId="52" applyBorder="1" applyAlignment="1">
      <alignment horizontal="left" vertical="top" wrapText="1"/>
      <protection/>
    </xf>
    <xf numFmtId="4" fontId="4" fillId="0" borderId="10" xfId="52" applyNumberFormat="1" applyBorder="1" applyAlignment="1">
      <alignment horizontal="right" vertical="top" wrapText="1"/>
      <protection/>
    </xf>
    <xf numFmtId="0" fontId="43" fillId="0" borderId="0" xfId="52" applyFont="1" applyBorder="1" applyAlignment="1">
      <alignment vertical="center" wrapText="1"/>
      <protection/>
    </xf>
    <xf numFmtId="0" fontId="4" fillId="0" borderId="13" xfId="52" applyBorder="1" applyAlignment="1">
      <alignment vertical="top" wrapText="1"/>
      <protection/>
    </xf>
    <xf numFmtId="0" fontId="4" fillId="0" borderId="0" xfId="52" applyAlignment="1">
      <alignment horizontal="right" wrapText="1"/>
      <protection/>
    </xf>
    <xf numFmtId="0" fontId="4" fillId="0" borderId="0" xfId="52" applyAlignment="1">
      <alignment horizontal="left"/>
      <protection/>
    </xf>
    <xf numFmtId="4" fontId="4" fillId="0" borderId="10" xfId="52" applyNumberFormat="1" applyFill="1" applyBorder="1" applyAlignment="1">
      <alignment horizontal="right"/>
      <protection/>
    </xf>
    <xf numFmtId="0" fontId="4" fillId="0" borderId="10" xfId="52" applyFont="1" applyBorder="1" applyAlignment="1">
      <alignment vertical="top" wrapText="1"/>
      <protection/>
    </xf>
    <xf numFmtId="0" fontId="3" fillId="0" borderId="0" xfId="52" applyFont="1" applyAlignment="1">
      <alignment vertical="center" wrapText="1"/>
      <protection/>
    </xf>
    <xf numFmtId="4" fontId="4" fillId="0" borderId="10" xfId="52" applyNumberFormat="1" applyBorder="1">
      <alignment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vertical="center" wrapText="1"/>
    </xf>
    <xf numFmtId="165" fontId="0" fillId="0" borderId="10" xfId="6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65" fontId="0" fillId="0" borderId="10" xfId="6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4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0" fillId="33" borderId="0" xfId="0" applyFill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right" vertical="top" wrapText="1"/>
    </xf>
    <xf numFmtId="1" fontId="0" fillId="0" borderId="10" xfId="0" applyNumberFormat="1" applyBorder="1" applyAlignment="1">
      <alignment vertical="top" wrapText="1"/>
    </xf>
    <xf numFmtId="0" fontId="0" fillId="0" borderId="0" xfId="0" applyAlignment="1">
      <alignment horizontal="left" wrapText="1"/>
    </xf>
    <xf numFmtId="4" fontId="0" fillId="0" borderId="10" xfId="0" applyNumberForma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2" fontId="0" fillId="0" borderId="10" xfId="0" applyNumberFormat="1" applyBorder="1" applyAlignment="1">
      <alignment horizontal="right" vertical="top" wrapText="1"/>
    </xf>
    <xf numFmtId="0" fontId="0" fillId="0" borderId="15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43" fillId="0" borderId="0" xfId="52" applyFont="1" applyAlignment="1">
      <alignment horizontal="center" vertical="center" wrapText="1"/>
      <protection/>
    </xf>
    <xf numFmtId="0" fontId="44" fillId="0" borderId="13" xfId="52" applyFont="1" applyBorder="1" applyAlignment="1">
      <alignment horizontal="center" vertical="top" wrapText="1"/>
      <protection/>
    </xf>
    <xf numFmtId="0" fontId="48" fillId="0" borderId="19" xfId="52" applyFont="1" applyBorder="1" applyAlignment="1">
      <alignment horizontal="center" wrapText="1"/>
      <protection/>
    </xf>
    <xf numFmtId="0" fontId="4" fillId="0" borderId="0" xfId="52" applyAlignment="1">
      <alignment horizontal="center" wrapText="1"/>
      <protection/>
    </xf>
    <xf numFmtId="0" fontId="4" fillId="0" borderId="13" xfId="52" applyBorder="1" applyAlignment="1">
      <alignment horizontal="center" vertical="top" wrapText="1"/>
      <protection/>
    </xf>
    <xf numFmtId="0" fontId="4" fillId="0" borderId="19" xfId="52" applyBorder="1" applyAlignment="1">
      <alignment horizontal="center" wrapText="1"/>
      <protection/>
    </xf>
    <xf numFmtId="0" fontId="34" fillId="0" borderId="13" xfId="52" applyFont="1" applyBorder="1" applyAlignment="1">
      <alignment horizontal="center" vertical="top" wrapText="1"/>
      <protection/>
    </xf>
    <xf numFmtId="0" fontId="43" fillId="0" borderId="0" xfId="52" applyFont="1" applyBorder="1" applyAlignment="1">
      <alignment horizontal="center" vertical="center" wrapText="1"/>
      <protection/>
    </xf>
    <xf numFmtId="0" fontId="4" fillId="0" borderId="0" xfId="52" applyAlignment="1">
      <alignment horizontal="left" wrapText="1"/>
      <protection/>
    </xf>
    <xf numFmtId="0" fontId="4" fillId="0" borderId="0" xfId="52" applyBorder="1" applyAlignment="1">
      <alignment horizontal="center" vertical="top" wrapText="1"/>
      <protection/>
    </xf>
    <xf numFmtId="0" fontId="4" fillId="0" borderId="0" xfId="52" applyBorder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styles" Target="styles.xml" /><Relationship Id="rId156" Type="http://schemas.openxmlformats.org/officeDocument/2006/relationships/sharedStrings" Target="sharedStrings.xml" /><Relationship Id="rId1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07" t="s">
        <v>5</v>
      </c>
      <c r="B1" s="107"/>
      <c r="C1" s="107"/>
    </row>
    <row r="2" spans="1:3" ht="31.5" customHeight="1">
      <c r="A2" s="108" t="s">
        <v>156</v>
      </c>
      <c r="B2" s="108"/>
      <c r="C2" s="108"/>
    </row>
    <row r="3" spans="1:3" ht="15">
      <c r="A3" s="109"/>
      <c r="B3" s="109"/>
      <c r="C3" s="109"/>
    </row>
    <row r="4" ht="15">
      <c r="A4" s="1"/>
    </row>
    <row r="5" spans="1:3" ht="30">
      <c r="A5" s="3" t="s">
        <v>1</v>
      </c>
      <c r="B5" s="3" t="s">
        <v>2</v>
      </c>
      <c r="C5" s="3" t="s">
        <v>3</v>
      </c>
    </row>
    <row r="6" spans="1:3" ht="15">
      <c r="A6" s="3">
        <v>1</v>
      </c>
      <c r="B6" s="3">
        <v>3</v>
      </c>
      <c r="C6" s="3">
        <v>4</v>
      </c>
    </row>
    <row r="7" spans="1:3" ht="15">
      <c r="A7" s="3">
        <v>1</v>
      </c>
      <c r="B7" s="4" t="s">
        <v>16</v>
      </c>
      <c r="C7" s="94">
        <v>36682.83</v>
      </c>
    </row>
    <row r="8" spans="1:3" ht="15">
      <c r="A8" s="3">
        <v>2</v>
      </c>
      <c r="B8" s="4" t="s">
        <v>18</v>
      </c>
      <c r="C8" s="94">
        <v>25946.07</v>
      </c>
    </row>
    <row r="9" spans="1:3" ht="27.75" customHeight="1">
      <c r="A9" s="3">
        <v>3</v>
      </c>
      <c r="B9" s="4" t="s">
        <v>4</v>
      </c>
      <c r="C9" s="94">
        <v>28567.16</v>
      </c>
    </row>
    <row r="10" ht="15">
      <c r="A10" s="1"/>
    </row>
    <row r="11" spans="1:3" ht="15">
      <c r="A11" s="5"/>
      <c r="B11" s="5"/>
      <c r="C11" s="2"/>
    </row>
  </sheetData>
  <sheetProtection/>
  <mergeCells count="3">
    <mergeCell ref="A1:C1"/>
    <mergeCell ref="A2:C2"/>
    <mergeCell ref="A3:C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">
      <selection activeCell="B20" sqref="B19:B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9" customHeight="1">
      <c r="A2" s="108" t="s">
        <v>172</v>
      </c>
      <c r="B2" s="108"/>
      <c r="C2" s="108"/>
      <c r="D2" s="5"/>
    </row>
    <row r="3" spans="1:4" ht="15" customHeight="1">
      <c r="A3" s="113"/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21">
        <f>563416.72/12</f>
        <v>46951.39333333333</v>
      </c>
    </row>
    <row r="9" spans="1:3" ht="15">
      <c r="A9" s="4">
        <v>2</v>
      </c>
      <c r="B9" s="4" t="s">
        <v>18</v>
      </c>
      <c r="C9" s="21">
        <f>541775.43/12</f>
        <v>45147.95250000001</v>
      </c>
    </row>
    <row r="10" spans="1:3" ht="15">
      <c r="A10" s="4">
        <v>3</v>
      </c>
      <c r="B10" s="4" t="s">
        <v>18</v>
      </c>
      <c r="C10" s="21">
        <f>485713.61/12</f>
        <v>40476.13416666666</v>
      </c>
    </row>
    <row r="11" spans="1:3" ht="15">
      <c r="A11" s="4">
        <v>4</v>
      </c>
      <c r="B11" s="4" t="s">
        <v>18</v>
      </c>
      <c r="C11" s="21">
        <f>380548.78/12</f>
        <v>31712.398333333334</v>
      </c>
    </row>
    <row r="12" spans="1:3" ht="15">
      <c r="A12" s="4">
        <v>5</v>
      </c>
      <c r="B12" s="4" t="s">
        <v>4</v>
      </c>
      <c r="C12" s="21">
        <f>520729.37/12</f>
        <v>43394.114166666666</v>
      </c>
    </row>
    <row r="13" ht="15">
      <c r="A13" s="1"/>
    </row>
    <row r="14" ht="15">
      <c r="A14" s="1"/>
    </row>
    <row r="15" spans="1:4" ht="15">
      <c r="A15" s="5"/>
      <c r="B15" s="5"/>
      <c r="C15" s="5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59.25" customHeight="1">
      <c r="A2" s="108" t="s">
        <v>100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 t="s">
        <v>21</v>
      </c>
      <c r="B8" s="3" t="s">
        <v>16</v>
      </c>
      <c r="C8" s="4">
        <v>37155.51</v>
      </c>
    </row>
    <row r="9" spans="1:3" ht="15">
      <c r="A9" s="3" t="s">
        <v>23</v>
      </c>
      <c r="B9" s="3" t="s">
        <v>18</v>
      </c>
      <c r="C9" s="4">
        <v>36264.83</v>
      </c>
    </row>
    <row r="10" spans="1:3" ht="15">
      <c r="A10" s="3" t="s">
        <v>25</v>
      </c>
      <c r="B10" s="3" t="s">
        <v>18</v>
      </c>
      <c r="C10" s="4">
        <v>26430.04</v>
      </c>
    </row>
    <row r="11" spans="1:3" ht="15">
      <c r="A11" s="3" t="s">
        <v>26</v>
      </c>
      <c r="B11" s="3" t="s">
        <v>4</v>
      </c>
      <c r="C11" s="4">
        <v>35682.33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6.75" customHeight="1">
      <c r="A2" s="108" t="s">
        <v>91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49912.88</v>
      </c>
    </row>
    <row r="9" spans="1:3" ht="15">
      <c r="A9" s="4">
        <v>2</v>
      </c>
      <c r="B9" s="4" t="s">
        <v>28</v>
      </c>
      <c r="C9" s="4">
        <v>37542.2</v>
      </c>
    </row>
    <row r="10" spans="1:3" ht="15">
      <c r="A10" s="4">
        <v>3</v>
      </c>
      <c r="B10" s="4" t="s">
        <v>27</v>
      </c>
      <c r="C10" s="4">
        <v>37991.98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16" t="s">
        <v>5</v>
      </c>
      <c r="B1" s="116"/>
      <c r="C1" s="116"/>
      <c r="D1" s="49"/>
    </row>
    <row r="2" spans="1:4" ht="43.5" customHeight="1">
      <c r="A2" s="144" t="s">
        <v>101</v>
      </c>
      <c r="B2" s="144"/>
      <c r="C2" s="144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3" t="s">
        <v>16</v>
      </c>
      <c r="C8" s="3">
        <v>50795.17</v>
      </c>
    </row>
    <row r="9" spans="1:3" ht="15">
      <c r="A9" s="3">
        <v>2</v>
      </c>
      <c r="B9" s="3" t="s">
        <v>92</v>
      </c>
      <c r="C9" s="3">
        <v>41414.72</v>
      </c>
    </row>
    <row r="10" spans="1:3" ht="15">
      <c r="A10" s="3">
        <v>3</v>
      </c>
      <c r="B10" s="3" t="s">
        <v>92</v>
      </c>
      <c r="C10" s="3">
        <v>45050.93</v>
      </c>
    </row>
    <row r="11" spans="1:3" ht="15">
      <c r="A11" s="3">
        <v>4</v>
      </c>
      <c r="B11" s="3" t="s">
        <v>92</v>
      </c>
      <c r="C11" s="3">
        <v>42149.68</v>
      </c>
    </row>
    <row r="12" spans="1:3" ht="15">
      <c r="A12" s="19">
        <v>5</v>
      </c>
      <c r="B12" s="19" t="s">
        <v>4</v>
      </c>
      <c r="C12" s="19">
        <v>36862.5</v>
      </c>
    </row>
    <row r="13" ht="15">
      <c r="A13" s="1"/>
    </row>
    <row r="14" spans="1:4" ht="15">
      <c r="A14" s="5"/>
      <c r="B14" s="5"/>
      <c r="C14" s="5"/>
      <c r="D14" s="2"/>
    </row>
    <row r="15" ht="15" customHeight="1">
      <c r="D15" s="6"/>
    </row>
    <row r="18" spans="1:2" ht="15">
      <c r="A18" s="114"/>
      <c r="B18" s="114"/>
    </row>
    <row r="19" ht="15">
      <c r="A19" s="7"/>
    </row>
    <row r="20" ht="15">
      <c r="A20" s="7"/>
    </row>
  </sheetData>
  <sheetProtection/>
  <mergeCells count="5">
    <mergeCell ref="A1:C1"/>
    <mergeCell ref="A2:C2"/>
    <mergeCell ref="A3:C3"/>
    <mergeCell ref="A4:D4"/>
    <mergeCell ref="A18:B1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2.25" customHeight="1">
      <c r="A2" s="108" t="s">
        <v>93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50">
        <v>48582.26</v>
      </c>
    </row>
    <row r="9" spans="1:3" ht="15">
      <c r="A9" s="4">
        <v>2</v>
      </c>
      <c r="B9" s="4" t="s">
        <v>18</v>
      </c>
      <c r="C9" s="50">
        <v>38426.87</v>
      </c>
    </row>
    <row r="10" spans="1:3" ht="15">
      <c r="A10" s="4">
        <v>3</v>
      </c>
      <c r="B10" s="4" t="s">
        <v>18</v>
      </c>
      <c r="C10" s="50">
        <v>39969.76</v>
      </c>
    </row>
    <row r="11" spans="1:3" ht="15">
      <c r="A11" s="4">
        <v>4</v>
      </c>
      <c r="B11" s="4" t="s">
        <v>18</v>
      </c>
      <c r="C11" s="50">
        <v>41972.6</v>
      </c>
    </row>
    <row r="12" spans="1:3" ht="15">
      <c r="A12" s="10">
        <v>5</v>
      </c>
      <c r="B12" s="51" t="s">
        <v>4</v>
      </c>
      <c r="C12" s="52">
        <v>40930.94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50.25" customHeight="1">
      <c r="A2" s="108" t="s">
        <v>102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57112.79</v>
      </c>
    </row>
    <row r="9" spans="1:3" ht="15">
      <c r="A9" s="3">
        <v>2</v>
      </c>
      <c r="B9" s="4" t="s">
        <v>18</v>
      </c>
      <c r="C9" s="4">
        <v>63082.27</v>
      </c>
    </row>
    <row r="10" spans="1:3" ht="15">
      <c r="A10" s="3">
        <v>3</v>
      </c>
      <c r="B10" s="4" t="s">
        <v>18</v>
      </c>
      <c r="C10" s="4">
        <v>31809.66</v>
      </c>
    </row>
    <row r="11" spans="1:3" ht="15">
      <c r="A11" s="3">
        <v>4</v>
      </c>
      <c r="B11" s="4" t="s">
        <v>18</v>
      </c>
      <c r="C11" s="4">
        <v>39358.19</v>
      </c>
    </row>
    <row r="12" spans="1:3" ht="15">
      <c r="A12" s="3">
        <v>5</v>
      </c>
      <c r="B12" s="4" t="s">
        <v>18</v>
      </c>
      <c r="C12" s="4">
        <v>42134.84</v>
      </c>
    </row>
    <row r="13" spans="1:3" ht="15">
      <c r="A13" s="3">
        <v>6</v>
      </c>
      <c r="B13" s="4" t="s">
        <v>18</v>
      </c>
      <c r="C13" s="4">
        <v>45048.97</v>
      </c>
    </row>
    <row r="14" spans="1:3" ht="15">
      <c r="A14" s="3">
        <v>7</v>
      </c>
      <c r="B14" s="4" t="s">
        <v>4</v>
      </c>
      <c r="C14" s="4">
        <v>48011.77</v>
      </c>
    </row>
    <row r="15" ht="15">
      <c r="A15" s="1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16" t="s">
        <v>5</v>
      </c>
      <c r="B1" s="116"/>
      <c r="C1" s="116"/>
      <c r="D1" s="49"/>
    </row>
    <row r="2" spans="1:4" ht="45" customHeight="1">
      <c r="A2" s="108" t="s">
        <v>104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48135.47</v>
      </c>
    </row>
    <row r="9" spans="1:3" ht="15">
      <c r="A9" s="4">
        <v>2</v>
      </c>
      <c r="B9" s="4" t="s">
        <v>4</v>
      </c>
      <c r="C9" s="4">
        <v>46168.74</v>
      </c>
    </row>
    <row r="10" spans="1:3" ht="15">
      <c r="A10" s="4">
        <v>3</v>
      </c>
      <c r="B10" s="4" t="s">
        <v>18</v>
      </c>
      <c r="C10" s="4">
        <v>46421.32</v>
      </c>
    </row>
    <row r="11" spans="1:3" ht="15">
      <c r="A11" s="4">
        <v>4</v>
      </c>
      <c r="B11" s="4" t="s">
        <v>18</v>
      </c>
      <c r="C11" s="4">
        <v>44304.69</v>
      </c>
    </row>
    <row r="12" spans="1:3" ht="15">
      <c r="A12" s="4">
        <v>5</v>
      </c>
      <c r="B12" s="4" t="s">
        <v>18</v>
      </c>
      <c r="C12" s="4">
        <v>47976.07</v>
      </c>
    </row>
    <row r="13" spans="1:3" ht="15">
      <c r="A13" s="4"/>
      <c r="B13" s="4"/>
      <c r="C13" s="4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"/>
  <sheetViews>
    <sheetView zoomScalePageLayoutView="0" workbookViewId="0" topLeftCell="A1">
      <selection activeCell="D12" sqref="D12:D13"/>
    </sheetView>
  </sheetViews>
  <sheetFormatPr defaultColWidth="9.140625" defaultRowHeight="15"/>
  <cols>
    <col min="1" max="1" width="19.851562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0" customHeight="1">
      <c r="A2" s="108" t="s">
        <v>94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3">
        <v>30408.16</v>
      </c>
    </row>
    <row r="9" spans="1:3" ht="15">
      <c r="A9" s="3">
        <v>2</v>
      </c>
      <c r="B9" s="4" t="s">
        <v>18</v>
      </c>
      <c r="C9" s="3">
        <v>31307.51</v>
      </c>
    </row>
    <row r="10" spans="1:3" ht="15">
      <c r="A10" s="3">
        <v>3</v>
      </c>
      <c r="B10" s="4" t="s">
        <v>4</v>
      </c>
      <c r="C10" s="3">
        <v>38554.16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53"/>
      <c r="B15" s="54"/>
      <c r="D15" s="6"/>
    </row>
    <row r="16" ht="15">
      <c r="A16" s="7"/>
    </row>
    <row r="17" ht="15">
      <c r="A17" s="7"/>
    </row>
    <row r="20" ht="15">
      <c r="A20" s="7"/>
    </row>
  </sheetData>
  <sheetProtection/>
  <mergeCells count="4">
    <mergeCell ref="A1:C1"/>
    <mergeCell ref="A2:C2"/>
    <mergeCell ref="A3:C3"/>
    <mergeCell ref="A4:D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7.5" customHeight="1">
      <c r="A2" s="108" t="s">
        <v>95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44627.14</v>
      </c>
    </row>
    <row r="9" spans="1:3" ht="15">
      <c r="A9" s="4">
        <v>2</v>
      </c>
      <c r="B9" s="4" t="s">
        <v>18</v>
      </c>
      <c r="C9" s="4">
        <v>49335.19</v>
      </c>
    </row>
    <row r="10" spans="1:3" ht="15">
      <c r="A10" s="4">
        <v>3</v>
      </c>
      <c r="B10" s="4" t="s">
        <v>18</v>
      </c>
      <c r="C10" s="4">
        <v>38666.81</v>
      </c>
    </row>
    <row r="11" spans="1:3" ht="15">
      <c r="A11" s="4">
        <v>4</v>
      </c>
      <c r="B11" s="4" t="s">
        <v>4</v>
      </c>
      <c r="C11" s="4">
        <v>30371.02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2" customHeight="1">
      <c r="A2" s="108" t="s">
        <v>105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41174.99</v>
      </c>
    </row>
    <row r="9" spans="1:3" ht="15">
      <c r="A9" s="4">
        <v>2</v>
      </c>
      <c r="B9" s="4" t="s">
        <v>18</v>
      </c>
      <c r="C9" s="4">
        <v>40948.48</v>
      </c>
    </row>
    <row r="10" spans="1:3" ht="15">
      <c r="A10" s="4">
        <v>3</v>
      </c>
      <c r="B10" s="4" t="s">
        <v>4</v>
      </c>
      <c r="C10" s="4">
        <v>39629.13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3" customHeight="1">
      <c r="A2" s="108" t="s">
        <v>96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33682</v>
      </c>
    </row>
    <row r="9" spans="1:3" ht="15">
      <c r="A9" s="4">
        <v>2</v>
      </c>
      <c r="B9" s="4" t="s">
        <v>18</v>
      </c>
      <c r="C9" s="4">
        <v>31902</v>
      </c>
    </row>
    <row r="10" spans="1:3" ht="15">
      <c r="A10" s="4">
        <v>3</v>
      </c>
      <c r="B10" s="4" t="s">
        <v>4</v>
      </c>
      <c r="C10" s="4">
        <v>48340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2.25" customHeight="1">
      <c r="A2" s="108" t="s">
        <v>167</v>
      </c>
      <c r="B2" s="108"/>
      <c r="C2" s="108"/>
      <c r="D2" s="5"/>
    </row>
    <row r="3" spans="1:4" ht="15" customHeight="1">
      <c r="A3" s="113"/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21">
        <v>35127.97</v>
      </c>
    </row>
    <row r="9" spans="1:3" ht="15">
      <c r="A9" s="4">
        <v>2</v>
      </c>
      <c r="B9" s="4" t="s">
        <v>18</v>
      </c>
      <c r="C9" s="21">
        <v>38518</v>
      </c>
    </row>
    <row r="10" spans="1:3" ht="15">
      <c r="A10" s="4">
        <v>3</v>
      </c>
      <c r="B10" s="4" t="s">
        <v>18</v>
      </c>
      <c r="C10" s="21">
        <v>39460.34</v>
      </c>
    </row>
    <row r="11" spans="1:3" ht="15">
      <c r="A11" s="4">
        <v>4</v>
      </c>
      <c r="B11" s="4" t="s">
        <v>4</v>
      </c>
      <c r="C11" s="21">
        <v>29111.76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2.75" customHeight="1">
      <c r="A2" s="108" t="s">
        <v>106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5" ht="15">
      <c r="A7" s="3">
        <v>1</v>
      </c>
      <c r="B7" s="3">
        <v>2</v>
      </c>
      <c r="C7" s="3">
        <v>3</v>
      </c>
      <c r="E7" s="55"/>
    </row>
    <row r="8" spans="1:3" ht="15">
      <c r="A8" s="4">
        <v>1</v>
      </c>
      <c r="B8" s="4" t="s">
        <v>97</v>
      </c>
      <c r="C8" s="15">
        <f>708725.9/12</f>
        <v>59060.49166666667</v>
      </c>
    </row>
    <row r="9" spans="1:3" ht="15">
      <c r="A9" s="4">
        <v>2</v>
      </c>
      <c r="B9" s="4" t="s">
        <v>4</v>
      </c>
      <c r="C9" s="15">
        <v>43816.06</v>
      </c>
    </row>
    <row r="10" spans="1:3" ht="15">
      <c r="A10" s="4">
        <v>3</v>
      </c>
      <c r="B10" s="4" t="s">
        <v>18</v>
      </c>
      <c r="C10" s="15">
        <v>46070.78</v>
      </c>
    </row>
    <row r="11" spans="1:3" ht="15">
      <c r="A11" s="4">
        <v>4</v>
      </c>
      <c r="B11" s="4" t="s">
        <v>18</v>
      </c>
      <c r="C11" s="15">
        <v>33843.55</v>
      </c>
    </row>
    <row r="12" spans="1:3" ht="15">
      <c r="A12" s="4">
        <v>5</v>
      </c>
      <c r="B12" s="4" t="s">
        <v>18</v>
      </c>
      <c r="C12" s="15">
        <v>34257.2</v>
      </c>
    </row>
    <row r="13" spans="1:3" ht="15">
      <c r="A13" s="4">
        <v>6</v>
      </c>
      <c r="B13" s="4" t="s">
        <v>18</v>
      </c>
      <c r="C13" s="15">
        <v>32475.13</v>
      </c>
    </row>
    <row r="14" spans="1:3" ht="15">
      <c r="A14" s="4">
        <v>7</v>
      </c>
      <c r="B14" s="4" t="s">
        <v>18</v>
      </c>
      <c r="C14" s="15">
        <v>31194.18</v>
      </c>
    </row>
    <row r="15" spans="1:3" ht="15">
      <c r="A15" s="4">
        <v>8</v>
      </c>
      <c r="B15" s="4" t="s">
        <v>18</v>
      </c>
      <c r="C15" s="15">
        <v>30720.81</v>
      </c>
    </row>
    <row r="16" ht="15">
      <c r="A16" s="1"/>
    </row>
    <row r="17" ht="15">
      <c r="A17" s="1"/>
    </row>
    <row r="18" spans="1:4" ht="15">
      <c r="A18" s="5"/>
      <c r="B18" s="5"/>
      <c r="C18" s="5"/>
      <c r="D18" s="2"/>
    </row>
    <row r="19" spans="1:4" ht="15" customHeight="1">
      <c r="A19" s="114"/>
      <c r="B19" s="114"/>
      <c r="D19" s="6"/>
    </row>
    <row r="20" ht="15">
      <c r="A20" s="7"/>
    </row>
    <row r="21" ht="15">
      <c r="A21" s="7"/>
    </row>
  </sheetData>
  <sheetProtection/>
  <mergeCells count="5">
    <mergeCell ref="A1:C1"/>
    <mergeCell ref="A2:C2"/>
    <mergeCell ref="A3:C3"/>
    <mergeCell ref="A4:D4"/>
    <mergeCell ref="A19:B19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29.25" customHeight="1">
      <c r="A2" s="108" t="s">
        <v>107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40189.48</v>
      </c>
    </row>
    <row r="9" spans="1:3" ht="15">
      <c r="A9" s="4">
        <v>2</v>
      </c>
      <c r="B9" s="4" t="s">
        <v>18</v>
      </c>
      <c r="C9" s="4">
        <v>36821.7</v>
      </c>
    </row>
    <row r="10" spans="1:3" ht="15">
      <c r="A10" s="4">
        <v>3</v>
      </c>
      <c r="B10" s="4" t="s">
        <v>18</v>
      </c>
      <c r="C10" s="4">
        <v>39095.36</v>
      </c>
    </row>
    <row r="11" spans="1:3" ht="15">
      <c r="A11" s="4">
        <v>4</v>
      </c>
      <c r="B11" s="4" t="s">
        <v>4</v>
      </c>
      <c r="C11" s="4">
        <v>33797.96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E31" sqref="E31"/>
    </sheetView>
  </sheetViews>
  <sheetFormatPr defaultColWidth="6.7109375" defaultRowHeight="15"/>
  <cols>
    <col min="1" max="1" width="6.7109375" style="0" customWidth="1"/>
    <col min="2" max="2" width="30.00390625" style="0" customWidth="1"/>
    <col min="3" max="3" width="22.8515625" style="0" customWidth="1"/>
    <col min="4" max="255" width="9.140625" style="0" customWidth="1"/>
  </cols>
  <sheetData>
    <row r="1" spans="1:3" ht="50.25" customHeight="1">
      <c r="A1" s="107" t="s">
        <v>71</v>
      </c>
      <c r="B1" s="107"/>
      <c r="C1" s="107"/>
    </row>
    <row r="2" spans="1:3" ht="15">
      <c r="A2" s="26"/>
      <c r="B2" s="26"/>
      <c r="C2" s="26"/>
    </row>
    <row r="3" spans="1:3" ht="30.75" customHeight="1">
      <c r="A3" s="145" t="s">
        <v>72</v>
      </c>
      <c r="B3" s="145"/>
      <c r="C3" s="145"/>
    </row>
    <row r="4" spans="1:3" ht="15">
      <c r="A4" s="109" t="s">
        <v>0</v>
      </c>
      <c r="B4" s="109"/>
      <c r="C4" s="109"/>
    </row>
    <row r="5" spans="1:3" ht="15" customHeight="1">
      <c r="A5" s="109"/>
      <c r="B5" s="109"/>
      <c r="C5" s="109"/>
    </row>
    <row r="6" ht="15">
      <c r="A6" s="1"/>
    </row>
    <row r="7" spans="1:3" ht="45">
      <c r="A7" s="3" t="s">
        <v>1</v>
      </c>
      <c r="B7" s="3" t="s">
        <v>2</v>
      </c>
      <c r="C7" s="3" t="s">
        <v>3</v>
      </c>
    </row>
    <row r="8" spans="1:3" ht="15">
      <c r="A8" s="3">
        <v>1</v>
      </c>
      <c r="B8" s="3">
        <v>2</v>
      </c>
      <c r="C8" s="3">
        <v>3</v>
      </c>
    </row>
    <row r="9" spans="1:3" ht="17.25" customHeight="1">
      <c r="A9" s="4">
        <v>1</v>
      </c>
      <c r="B9" s="4" t="s">
        <v>16</v>
      </c>
      <c r="C9" s="4">
        <v>47907.07</v>
      </c>
    </row>
    <row r="10" spans="1:3" ht="15">
      <c r="A10" s="4">
        <v>2</v>
      </c>
      <c r="B10" s="4" t="s">
        <v>18</v>
      </c>
      <c r="C10" s="4">
        <v>26429.55</v>
      </c>
    </row>
    <row r="11" spans="1:3" ht="15">
      <c r="A11" s="4">
        <v>3</v>
      </c>
      <c r="B11" s="4" t="s">
        <v>18</v>
      </c>
      <c r="C11">
        <v>44120.49</v>
      </c>
    </row>
    <row r="12" spans="1:3" ht="15">
      <c r="A12" s="4">
        <v>4</v>
      </c>
      <c r="B12" s="4" t="s">
        <v>18</v>
      </c>
      <c r="C12" s="4">
        <v>37552.11</v>
      </c>
    </row>
    <row r="13" spans="1:3" ht="15">
      <c r="A13" s="4">
        <v>5</v>
      </c>
      <c r="B13" s="4" t="s">
        <v>4</v>
      </c>
      <c r="C13" s="4">
        <v>34569.11</v>
      </c>
    </row>
    <row r="14" spans="1:3" ht="15">
      <c r="A14" s="5"/>
      <c r="B14" s="5"/>
      <c r="C14" s="2"/>
    </row>
    <row r="15" spans="1:3" ht="15">
      <c r="A15" s="5"/>
      <c r="B15" s="5"/>
      <c r="C15" s="2"/>
    </row>
    <row r="16" spans="1:3" ht="15" customHeight="1">
      <c r="A16" s="7"/>
      <c r="B16" s="5"/>
      <c r="C16" s="6"/>
    </row>
    <row r="17" spans="1:3" ht="15" customHeight="1">
      <c r="A17" s="7"/>
      <c r="B17" s="5"/>
      <c r="C17" s="6"/>
    </row>
    <row r="18" spans="1:2" ht="15">
      <c r="A18" s="7"/>
      <c r="B18" s="16"/>
    </row>
    <row r="19" spans="1:2" ht="15">
      <c r="A19" s="7"/>
      <c r="B19" s="5"/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1.5" customHeight="1">
      <c r="A2" s="108" t="s">
        <v>73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3">
        <v>47923.32</v>
      </c>
    </row>
    <row r="9" spans="1:3" ht="15">
      <c r="A9" s="3">
        <v>2</v>
      </c>
      <c r="B9" s="4" t="s">
        <v>18</v>
      </c>
      <c r="C9" s="3">
        <v>45599.58</v>
      </c>
    </row>
    <row r="10" spans="1:3" ht="15">
      <c r="A10" s="3">
        <v>3</v>
      </c>
      <c r="B10" s="4" t="s">
        <v>18</v>
      </c>
      <c r="C10" s="3">
        <v>35358.09</v>
      </c>
    </row>
    <row r="11" spans="1:3" ht="15">
      <c r="A11" s="3">
        <v>4</v>
      </c>
      <c r="B11" s="4" t="s">
        <v>4</v>
      </c>
      <c r="C11" s="3">
        <v>46159.48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A15" sqref="A15:C1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5" customHeight="1">
      <c r="A2" s="108" t="s">
        <v>74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54044.75</v>
      </c>
    </row>
    <row r="9" spans="1:3" ht="15">
      <c r="A9" s="4">
        <v>2</v>
      </c>
      <c r="B9" s="4" t="s">
        <v>18</v>
      </c>
      <c r="C9" s="4">
        <v>42617.25</v>
      </c>
    </row>
    <row r="10" spans="1:3" ht="15">
      <c r="A10" s="4">
        <v>3</v>
      </c>
      <c r="B10" s="4" t="s">
        <v>18</v>
      </c>
      <c r="C10" s="4">
        <v>41822.17</v>
      </c>
    </row>
    <row r="11" spans="1:3" ht="15">
      <c r="A11" s="4">
        <v>4</v>
      </c>
      <c r="B11" s="4" t="s">
        <v>18</v>
      </c>
      <c r="C11" s="4">
        <v>42878.92</v>
      </c>
    </row>
    <row r="12" spans="1:3" ht="15">
      <c r="A12" s="10">
        <v>5</v>
      </c>
      <c r="B12" s="4" t="s">
        <v>18</v>
      </c>
      <c r="C12" s="11">
        <v>39496.92</v>
      </c>
    </row>
    <row r="13" spans="1:3" ht="15">
      <c r="A13" s="10">
        <v>6</v>
      </c>
      <c r="B13" s="11" t="s">
        <v>4</v>
      </c>
      <c r="C13" s="11">
        <v>38397.33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9.75" customHeight="1">
      <c r="A2" s="108" t="s">
        <v>83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47409.03</v>
      </c>
    </row>
    <row r="9" spans="1:3" ht="15">
      <c r="A9" s="4">
        <v>2</v>
      </c>
      <c r="B9" s="4" t="s">
        <v>18</v>
      </c>
      <c r="C9" s="4">
        <v>46362.28</v>
      </c>
    </row>
    <row r="10" spans="1:3" ht="15">
      <c r="A10" s="4">
        <v>3</v>
      </c>
      <c r="B10" s="4" t="s">
        <v>18</v>
      </c>
      <c r="C10" s="4">
        <v>49897.61</v>
      </c>
    </row>
    <row r="11" spans="1:3" ht="15">
      <c r="A11" s="4">
        <v>4</v>
      </c>
      <c r="B11" s="4" t="s">
        <v>18</v>
      </c>
      <c r="C11" s="4">
        <v>36543.83</v>
      </c>
    </row>
    <row r="12" spans="1:3" ht="15">
      <c r="A12" s="4">
        <v>5</v>
      </c>
      <c r="B12" s="4" t="s">
        <v>4</v>
      </c>
      <c r="C12" s="4">
        <v>45976.94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zoomScalePageLayoutView="0" workbookViewId="0" topLeftCell="A1">
      <selection activeCell="A15" sqref="A15:C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</cols>
  <sheetData>
    <row r="1" spans="1:3" ht="54.75" customHeight="1">
      <c r="A1" s="107" t="s">
        <v>5</v>
      </c>
      <c r="B1" s="107"/>
      <c r="C1" s="107"/>
    </row>
    <row r="2" spans="1:3" ht="31.5" customHeight="1">
      <c r="A2" s="108" t="s">
        <v>75</v>
      </c>
      <c r="B2" s="108"/>
      <c r="C2" s="108"/>
    </row>
    <row r="3" spans="1:3" ht="15" customHeight="1">
      <c r="A3" s="113" t="s">
        <v>0</v>
      </c>
      <c r="B3" s="113"/>
      <c r="C3" s="113"/>
    </row>
    <row r="4" spans="1:3" ht="15">
      <c r="A4" s="109"/>
      <c r="B4" s="109"/>
      <c r="C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56271</v>
      </c>
    </row>
    <row r="9" spans="1:3" ht="15">
      <c r="A9" s="4">
        <v>2</v>
      </c>
      <c r="B9" s="4" t="s">
        <v>4</v>
      </c>
      <c r="C9" s="4">
        <v>35283</v>
      </c>
    </row>
    <row r="10" spans="1:3" ht="15">
      <c r="A10" s="4">
        <v>3</v>
      </c>
      <c r="B10" s="4" t="s">
        <v>18</v>
      </c>
      <c r="C10" s="4">
        <v>42533</v>
      </c>
    </row>
    <row r="11" spans="1:3" ht="15">
      <c r="A11" s="4">
        <v>4</v>
      </c>
      <c r="B11" s="4" t="s">
        <v>18</v>
      </c>
      <c r="C11" s="4">
        <v>42817</v>
      </c>
    </row>
    <row r="12" spans="1:3" ht="15">
      <c r="A12" s="4">
        <v>5</v>
      </c>
      <c r="B12" s="4" t="s">
        <v>18</v>
      </c>
      <c r="C12" s="11">
        <v>41583</v>
      </c>
    </row>
    <row r="13" ht="15">
      <c r="A13" s="1"/>
    </row>
    <row r="14" spans="1:3" ht="15">
      <c r="A14" s="5"/>
      <c r="B14" s="5"/>
      <c r="C14" s="5"/>
    </row>
    <row r="15" spans="1:2" ht="15" customHeight="1">
      <c r="A15" s="114"/>
      <c r="B15" s="114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C4"/>
    <mergeCell ref="A15:B15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00B050"/>
  </sheetPr>
  <dimension ref="A1:D19"/>
  <sheetViews>
    <sheetView zoomScalePageLayoutView="0" workbookViewId="0" topLeftCell="A1">
      <selection activeCell="A17" sqref="A17:C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2.25" customHeight="1">
      <c r="A2" s="108" t="s">
        <v>76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f>ROUND(491330.82/12,2)</f>
        <v>40944.24</v>
      </c>
    </row>
    <row r="9" spans="1:3" ht="15">
      <c r="A9" s="4">
        <v>2</v>
      </c>
      <c r="B9" s="4" t="s">
        <v>18</v>
      </c>
      <c r="C9" s="4">
        <f>ROUND((643096.43)/12,2)</f>
        <v>53591.37</v>
      </c>
    </row>
    <row r="10" spans="1:3" ht="15">
      <c r="A10" s="4">
        <v>3</v>
      </c>
      <c r="B10" s="4" t="s">
        <v>18</v>
      </c>
      <c r="C10" s="4">
        <f>ROUND((584765.52)/12,2)</f>
        <v>48730.46</v>
      </c>
    </row>
    <row r="11" spans="1:3" ht="15">
      <c r="A11" s="4">
        <v>4</v>
      </c>
      <c r="B11" s="4" t="s">
        <v>18</v>
      </c>
      <c r="C11" s="4">
        <f>ROUND((309710.05)/12,2)</f>
        <v>25809.17</v>
      </c>
    </row>
    <row r="12" spans="1:3" ht="15">
      <c r="A12" s="4">
        <v>5</v>
      </c>
      <c r="B12" s="4" t="s">
        <v>4</v>
      </c>
      <c r="C12" s="4">
        <f>ROUND(413918.8/12,2)</f>
        <v>34493.23</v>
      </c>
    </row>
    <row r="13" spans="1:3" ht="15">
      <c r="A13" s="4"/>
      <c r="B13" s="4"/>
      <c r="C13" s="4"/>
    </row>
    <row r="14" ht="15">
      <c r="A14" s="1"/>
    </row>
    <row r="15" ht="15">
      <c r="A15" s="1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G27" sqref="G26:G2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2.25" customHeight="1">
      <c r="A2" s="108" t="s">
        <v>77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45414.31</v>
      </c>
    </row>
    <row r="9" spans="1:3" ht="15">
      <c r="A9" s="4">
        <v>2</v>
      </c>
      <c r="B9" s="4" t="s">
        <v>27</v>
      </c>
      <c r="C9" s="4">
        <v>26967.69</v>
      </c>
    </row>
    <row r="10" spans="1:3" ht="30">
      <c r="A10" s="4">
        <v>3</v>
      </c>
      <c r="B10" s="4" t="s">
        <v>152</v>
      </c>
      <c r="C10" s="4">
        <v>32339.31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A15" sqref="A15:C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9.75" customHeight="1">
      <c r="A2" s="108" t="s">
        <v>84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43409.19</v>
      </c>
    </row>
    <row r="9" spans="1:3" ht="15">
      <c r="A9" s="4">
        <v>2</v>
      </c>
      <c r="B9" s="4" t="s">
        <v>28</v>
      </c>
      <c r="C9" s="4">
        <v>42876.31</v>
      </c>
    </row>
    <row r="10" spans="1:3" ht="15">
      <c r="A10" s="4">
        <v>3</v>
      </c>
      <c r="B10" s="4" t="s">
        <v>28</v>
      </c>
      <c r="C10" s="4">
        <v>44398.24</v>
      </c>
    </row>
    <row r="11" spans="1:3" ht="15">
      <c r="A11" s="4">
        <v>4</v>
      </c>
      <c r="B11" s="4" t="s">
        <v>27</v>
      </c>
      <c r="C11" s="4">
        <v>39079.86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5" sqref="A15:C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6" customHeight="1">
      <c r="A2" s="115" t="s">
        <v>168</v>
      </c>
      <c r="B2" s="115"/>
      <c r="C2" s="115"/>
      <c r="D2" s="5"/>
    </row>
    <row r="3" spans="1:4" ht="15" customHeight="1">
      <c r="A3" s="113"/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15">
        <f>(32826+43651+43846+54531+70560+15959+34872+43846+43846+43846+43846)/12</f>
        <v>39302.416666666664</v>
      </c>
    </row>
    <row r="9" spans="1:3" ht="15">
      <c r="A9" s="4">
        <v>2</v>
      </c>
      <c r="B9" s="4" t="s">
        <v>18</v>
      </c>
      <c r="C9" s="15">
        <f>((166966+158853+155068+158044+186275+354447+148406+113058+154443+146348+211769+209643)-471629-383307)/3/12</f>
        <v>36344</v>
      </c>
    </row>
    <row r="10" spans="1:3" ht="15">
      <c r="A10" s="4">
        <v>3</v>
      </c>
      <c r="B10" s="4" t="s">
        <v>4</v>
      </c>
      <c r="C10" s="15">
        <f>(42295+42295+24152+24152+28774+28774+28774+20027+42294+29738+29738+42294)/12</f>
        <v>31942.25</v>
      </c>
    </row>
    <row r="11" spans="1:3" ht="15" hidden="1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A15" sqref="A15:C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4.5" customHeight="1">
      <c r="A2" s="108" t="s">
        <v>78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40267.53</v>
      </c>
    </row>
    <row r="9" spans="1:3" ht="15">
      <c r="A9" s="4">
        <v>2</v>
      </c>
      <c r="B9" s="4" t="s">
        <v>18</v>
      </c>
      <c r="C9" s="4">
        <v>33270.34</v>
      </c>
    </row>
    <row r="10" spans="1:3" ht="15">
      <c r="A10" s="4">
        <v>3</v>
      </c>
      <c r="B10" s="4" t="s">
        <v>18</v>
      </c>
      <c r="C10" s="4">
        <v>28825.09</v>
      </c>
    </row>
    <row r="11" spans="1:3" ht="15">
      <c r="A11" s="4">
        <v>4</v>
      </c>
      <c r="B11" s="4" t="s">
        <v>4</v>
      </c>
      <c r="C11" s="4">
        <v>26721.8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H29" sqref="H28:H2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4.5" customHeight="1">
      <c r="A2" s="108" t="s">
        <v>79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39393.24</v>
      </c>
    </row>
    <row r="9" spans="1:3" ht="15">
      <c r="A9" s="4">
        <v>2</v>
      </c>
      <c r="B9" s="4" t="s">
        <v>4</v>
      </c>
      <c r="C9" s="4">
        <v>33420.58</v>
      </c>
    </row>
    <row r="10" spans="1:3" ht="15">
      <c r="A10" s="4">
        <v>3</v>
      </c>
      <c r="B10" s="4" t="s">
        <v>18</v>
      </c>
      <c r="C10" s="4">
        <v>21327.14</v>
      </c>
    </row>
    <row r="11" spans="1:3" ht="15">
      <c r="A11" s="4">
        <v>4</v>
      </c>
      <c r="B11" s="4" t="s">
        <v>18</v>
      </c>
      <c r="C11" s="4">
        <v>29513.08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A15" sqref="A15:C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8.25" customHeight="1">
      <c r="A2" s="108" t="s">
        <v>85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33160.28</v>
      </c>
    </row>
    <row r="9" spans="1:3" ht="15">
      <c r="A9" s="4">
        <v>2</v>
      </c>
      <c r="B9" s="4" t="s">
        <v>80</v>
      </c>
      <c r="C9" s="4">
        <v>26482.45</v>
      </c>
    </row>
    <row r="10" spans="1:3" ht="15">
      <c r="A10" s="4">
        <v>3</v>
      </c>
      <c r="B10" s="4" t="s">
        <v>27</v>
      </c>
      <c r="C10" s="4">
        <v>29757.07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zoomScalePageLayoutView="0" workbookViewId="0" topLeftCell="A1">
      <selection activeCell="A14" sqref="A14:C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3.5" customHeight="1">
      <c r="A2" s="108" t="s">
        <v>81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43812.19</v>
      </c>
    </row>
    <row r="9" spans="1:3" ht="15">
      <c r="A9" s="3">
        <v>2</v>
      </c>
      <c r="B9" s="4" t="s">
        <v>4</v>
      </c>
      <c r="C9" s="4">
        <v>43343.42</v>
      </c>
    </row>
    <row r="10" spans="1:3" ht="15">
      <c r="A10" s="3">
        <v>3</v>
      </c>
      <c r="B10" s="4" t="s">
        <v>18</v>
      </c>
      <c r="C10" s="4">
        <v>49170.19</v>
      </c>
    </row>
    <row r="11" spans="1:3" ht="15">
      <c r="A11" s="19">
        <v>4</v>
      </c>
      <c r="B11" s="11" t="s">
        <v>18</v>
      </c>
      <c r="C11" s="11">
        <v>50770.86</v>
      </c>
    </row>
    <row r="12" spans="1:3" ht="15">
      <c r="A12" s="19">
        <v>5</v>
      </c>
      <c r="B12" s="11" t="s">
        <v>18</v>
      </c>
      <c r="C12" s="11">
        <v>40919.81</v>
      </c>
    </row>
    <row r="13" spans="1:4" ht="15">
      <c r="A13" s="5"/>
      <c r="B13" s="5"/>
      <c r="C13" s="5"/>
      <c r="D13" s="2"/>
    </row>
    <row r="14" spans="1:4" ht="15" customHeight="1">
      <c r="A14" s="114"/>
      <c r="B14" s="114"/>
      <c r="D14" s="6"/>
    </row>
    <row r="15" ht="15">
      <c r="A15" s="7"/>
    </row>
    <row r="16" ht="15">
      <c r="A16" s="7"/>
    </row>
  </sheetData>
  <sheetProtection/>
  <mergeCells count="5">
    <mergeCell ref="A1:C1"/>
    <mergeCell ref="A2:C2"/>
    <mergeCell ref="A3:C3"/>
    <mergeCell ref="A4:D4"/>
    <mergeCell ref="A14:B14"/>
  </mergeCells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0.75" customHeight="1">
      <c r="A2" s="108" t="s">
        <v>82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40839</v>
      </c>
    </row>
    <row r="9" spans="1:3" ht="15">
      <c r="A9" s="4">
        <v>2</v>
      </c>
      <c r="B9" s="4" t="s">
        <v>18</v>
      </c>
      <c r="C9" s="4">
        <v>61273</v>
      </c>
    </row>
    <row r="10" spans="1:3" ht="15">
      <c r="A10" s="4">
        <v>3</v>
      </c>
      <c r="B10" s="4" t="s">
        <v>18</v>
      </c>
      <c r="C10" s="4">
        <v>49279</v>
      </c>
    </row>
    <row r="11" spans="1:3" ht="15">
      <c r="A11" s="4">
        <v>4</v>
      </c>
      <c r="B11" s="4" t="s">
        <v>4</v>
      </c>
      <c r="C11" s="4">
        <v>36653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7"/>
  <sheetViews>
    <sheetView zoomScalePageLayoutView="0" workbookViewId="0" topLeftCell="A1">
      <selection activeCell="B17" sqref="B17:B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2" customHeight="1">
      <c r="A2" s="108" t="s">
        <v>206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41763.18</v>
      </c>
    </row>
    <row r="9" spans="1:3" ht="15">
      <c r="A9" s="4">
        <v>2</v>
      </c>
      <c r="B9" s="4" t="s">
        <v>18</v>
      </c>
      <c r="C9" s="4">
        <v>40494.22</v>
      </c>
    </row>
    <row r="10" spans="1:3" ht="15">
      <c r="A10" s="4">
        <v>3</v>
      </c>
      <c r="B10" s="4" t="s">
        <v>18</v>
      </c>
      <c r="C10" s="4">
        <v>38635.97</v>
      </c>
    </row>
    <row r="11" spans="1:3" ht="15">
      <c r="A11" s="4">
        <v>4</v>
      </c>
      <c r="B11" s="4" t="s">
        <v>207</v>
      </c>
      <c r="C11" s="4">
        <v>30140.19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6"/>
  <sheetViews>
    <sheetView zoomScalePageLayoutView="0" workbookViewId="0" topLeftCell="A1">
      <selection activeCell="A14" sqref="A14:B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54" customHeight="1">
      <c r="A2" s="108" t="s">
        <v>197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60733.92</v>
      </c>
    </row>
    <row r="9" spans="1:3" ht="15">
      <c r="A9" s="3">
        <v>2</v>
      </c>
      <c r="B9" s="4" t="s">
        <v>18</v>
      </c>
      <c r="C9" s="4">
        <v>44170.52</v>
      </c>
    </row>
    <row r="10" spans="1:3" ht="15">
      <c r="A10" s="3">
        <v>3</v>
      </c>
      <c r="B10" s="4" t="s">
        <v>18</v>
      </c>
      <c r="C10" s="15">
        <v>44219.6</v>
      </c>
    </row>
    <row r="11" spans="1:3" ht="15">
      <c r="A11" s="3">
        <v>4</v>
      </c>
      <c r="B11" s="4" t="s">
        <v>18</v>
      </c>
      <c r="C11" s="4">
        <v>39435.91</v>
      </c>
    </row>
    <row r="12" spans="1:3" ht="15">
      <c r="A12" s="19">
        <v>5</v>
      </c>
      <c r="B12" s="4" t="s">
        <v>18</v>
      </c>
      <c r="C12" s="11">
        <v>38904.14</v>
      </c>
    </row>
    <row r="13" spans="1:4" ht="15">
      <c r="A13" s="19">
        <v>6</v>
      </c>
      <c r="B13" s="101" t="s">
        <v>4</v>
      </c>
      <c r="C13" s="102">
        <v>41962.65</v>
      </c>
      <c r="D13" s="2"/>
    </row>
    <row r="14" spans="1:4" ht="15" customHeight="1">
      <c r="A14" s="114"/>
      <c r="B14" s="114"/>
      <c r="D14" s="6"/>
    </row>
    <row r="15" ht="15">
      <c r="A15" s="7"/>
    </row>
    <row r="16" ht="15">
      <c r="A16" s="7"/>
    </row>
  </sheetData>
  <sheetProtection/>
  <mergeCells count="5">
    <mergeCell ref="A1:C1"/>
    <mergeCell ref="A2:C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0"/>
  <sheetViews>
    <sheetView zoomScalePageLayoutView="0" workbookViewId="0" topLeftCell="A1">
      <selection activeCell="A18" sqref="A18:C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28.5" customHeight="1">
      <c r="A2" s="108" t="s">
        <v>198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67765.89</v>
      </c>
    </row>
    <row r="9" spans="1:3" ht="15">
      <c r="A9" s="4">
        <v>2</v>
      </c>
      <c r="B9" s="4" t="s">
        <v>18</v>
      </c>
      <c r="C9" s="4">
        <v>43983.67</v>
      </c>
    </row>
    <row r="10" spans="1:3" ht="15">
      <c r="A10" s="4">
        <v>3</v>
      </c>
      <c r="B10" s="4" t="s">
        <v>18</v>
      </c>
      <c r="C10" s="4">
        <v>43371.86</v>
      </c>
    </row>
    <row r="11" spans="1:3" ht="15">
      <c r="A11" s="4">
        <v>4</v>
      </c>
      <c r="B11" s="4" t="s">
        <v>18</v>
      </c>
      <c r="C11" s="4">
        <v>50765.14</v>
      </c>
    </row>
    <row r="12" spans="1:3" ht="15">
      <c r="A12" s="4">
        <v>5</v>
      </c>
      <c r="B12" s="4" t="s">
        <v>18</v>
      </c>
      <c r="C12" s="4">
        <v>53989.59</v>
      </c>
    </row>
    <row r="13" spans="1:3" ht="15">
      <c r="A13" s="4">
        <v>6</v>
      </c>
      <c r="B13" s="4" t="s">
        <v>18</v>
      </c>
      <c r="C13" s="4">
        <v>36194.45</v>
      </c>
    </row>
    <row r="14" spans="1:3" ht="15">
      <c r="A14" s="4">
        <v>7</v>
      </c>
      <c r="B14" s="4" t="s">
        <v>4</v>
      </c>
      <c r="C14" s="4">
        <v>37047.48</v>
      </c>
    </row>
    <row r="15" ht="15">
      <c r="A15" s="1"/>
    </row>
    <row r="16" ht="15">
      <c r="A16" s="1"/>
    </row>
    <row r="17" spans="1:4" ht="15">
      <c r="A17" s="5"/>
      <c r="B17" s="5"/>
      <c r="C17" s="5"/>
      <c r="D17" s="2"/>
    </row>
    <row r="18" spans="1:4" ht="15" customHeight="1">
      <c r="A18" s="114"/>
      <c r="B18" s="114"/>
      <c r="D18" s="6"/>
    </row>
    <row r="19" ht="15">
      <c r="A19" s="7"/>
    </row>
    <row r="20" ht="15">
      <c r="A20" s="7"/>
    </row>
  </sheetData>
  <sheetProtection/>
  <mergeCells count="5">
    <mergeCell ref="A1:C1"/>
    <mergeCell ref="A2:C2"/>
    <mergeCell ref="A3:C3"/>
    <mergeCell ref="A4:D4"/>
    <mergeCell ref="A18:B18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9"/>
  <sheetViews>
    <sheetView zoomScalePageLayoutView="0" workbookViewId="0" topLeftCell="A1">
      <selection activeCell="A2" sqref="A2:C2"/>
    </sheetView>
  </sheetViews>
  <sheetFormatPr defaultColWidth="45.57421875" defaultRowHeight="15"/>
  <cols>
    <col min="1" max="1" width="6.28125" style="0" customWidth="1"/>
    <col min="2" max="2" width="32.8515625" style="0" customWidth="1"/>
    <col min="3" max="3" width="25.140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8" customHeight="1">
      <c r="A2" s="108" t="s">
        <v>199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35583.87</v>
      </c>
    </row>
    <row r="9" spans="1:3" ht="15">
      <c r="A9" s="4">
        <v>2</v>
      </c>
      <c r="B9" s="4" t="s">
        <v>28</v>
      </c>
      <c r="C9" s="4">
        <v>38698.97</v>
      </c>
    </row>
    <row r="10" spans="1:3" ht="15">
      <c r="A10" s="4">
        <v>3</v>
      </c>
      <c r="B10" s="4" t="s">
        <v>28</v>
      </c>
      <c r="C10" s="4">
        <v>42111.46</v>
      </c>
    </row>
    <row r="11" spans="1:3" ht="15">
      <c r="A11" s="4">
        <v>4</v>
      </c>
      <c r="B11" s="4" t="s">
        <v>28</v>
      </c>
      <c r="C11" s="4">
        <v>48166.76</v>
      </c>
    </row>
    <row r="12" spans="1:3" ht="15">
      <c r="A12" s="4">
        <v>5</v>
      </c>
      <c r="B12" s="4" t="s">
        <v>28</v>
      </c>
      <c r="C12" s="4">
        <v>22761.55</v>
      </c>
    </row>
    <row r="13" spans="1:3" ht="15">
      <c r="A13" s="4">
        <v>6</v>
      </c>
      <c r="B13" s="4" t="s">
        <v>27</v>
      </c>
      <c r="C13" s="4">
        <v>46092.54</v>
      </c>
    </row>
    <row r="14" ht="15">
      <c r="A14" s="1"/>
    </row>
    <row r="15" ht="15">
      <c r="A15" s="1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29.5742187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0.5" customHeight="1">
      <c r="A2" s="108" t="s">
        <v>208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42809.66</v>
      </c>
    </row>
    <row r="9" spans="1:3" ht="15">
      <c r="A9" s="4">
        <v>2</v>
      </c>
      <c r="B9" s="4" t="s">
        <v>18</v>
      </c>
      <c r="C9" s="4">
        <v>43135.24</v>
      </c>
    </row>
    <row r="10" spans="1:3" ht="15">
      <c r="A10" s="4">
        <v>3</v>
      </c>
      <c r="B10" s="4" t="s">
        <v>18</v>
      </c>
      <c r="C10" s="4">
        <v>43390.91</v>
      </c>
    </row>
    <row r="11" spans="1:3" ht="15">
      <c r="A11" s="4">
        <v>4</v>
      </c>
      <c r="B11" s="4" t="s">
        <v>18</v>
      </c>
      <c r="C11" s="4">
        <v>37329.32</v>
      </c>
    </row>
    <row r="12" spans="1:3" ht="15">
      <c r="A12" s="4">
        <v>5</v>
      </c>
      <c r="B12" s="4" t="s">
        <v>18</v>
      </c>
      <c r="C12" s="4">
        <v>40321.03</v>
      </c>
    </row>
    <row r="13" spans="1:4" ht="15">
      <c r="A13" s="4">
        <v>6</v>
      </c>
      <c r="B13" s="4" t="s">
        <v>4</v>
      </c>
      <c r="C13" s="4">
        <v>37763.53</v>
      </c>
      <c r="D13" s="2"/>
    </row>
    <row r="14" spans="1:4" ht="15">
      <c r="A14" s="5"/>
      <c r="B14" s="5"/>
      <c r="C14" s="5"/>
      <c r="D14" s="2"/>
    </row>
    <row r="15" spans="1:4" ht="15">
      <c r="A15" s="5"/>
      <c r="B15" s="5"/>
      <c r="C15" s="5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A15" sqref="A15:C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9" customHeight="1">
      <c r="A2" s="108" t="s">
        <v>173</v>
      </c>
      <c r="B2" s="108"/>
      <c r="C2" s="108"/>
      <c r="D2" s="5"/>
    </row>
    <row r="3" spans="1:4" ht="15" customHeight="1">
      <c r="A3" s="113"/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21">
        <v>34462.35</v>
      </c>
    </row>
    <row r="9" spans="1:3" ht="15">
      <c r="A9" s="4">
        <v>2</v>
      </c>
      <c r="B9" s="4" t="s">
        <v>18</v>
      </c>
      <c r="C9" s="21">
        <v>33374.05</v>
      </c>
    </row>
    <row r="10" spans="1:3" ht="15">
      <c r="A10" s="4">
        <v>3</v>
      </c>
      <c r="B10" s="4" t="s">
        <v>18</v>
      </c>
      <c r="C10" s="21">
        <v>36771.27</v>
      </c>
    </row>
    <row r="11" spans="1:3" ht="15">
      <c r="A11" s="4">
        <v>4</v>
      </c>
      <c r="B11" s="4" t="s">
        <v>4</v>
      </c>
      <c r="C11" s="21">
        <v>34713.25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25.710937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7.5" customHeight="1">
      <c r="A2" s="108" t="s">
        <v>209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15">
        <v>67010</v>
      </c>
    </row>
    <row r="9" spans="1:3" ht="15">
      <c r="A9" s="4">
        <v>2</v>
      </c>
      <c r="B9" s="4" t="s">
        <v>18</v>
      </c>
      <c r="C9" s="15">
        <v>54815.2</v>
      </c>
    </row>
    <row r="10" spans="1:3" ht="15">
      <c r="A10" s="4">
        <v>3</v>
      </c>
      <c r="B10" s="4" t="s">
        <v>18</v>
      </c>
      <c r="C10" s="15">
        <v>39841</v>
      </c>
    </row>
    <row r="11" spans="1:3" ht="15">
      <c r="A11" s="4">
        <v>4</v>
      </c>
      <c r="B11" s="4" t="s">
        <v>18</v>
      </c>
      <c r="C11" s="15">
        <v>42433.6</v>
      </c>
    </row>
    <row r="12" spans="1:3" ht="15">
      <c r="A12" s="4">
        <v>5</v>
      </c>
      <c r="B12" s="4" t="s">
        <v>18</v>
      </c>
      <c r="C12" s="15">
        <v>42024.2</v>
      </c>
    </row>
    <row r="13" spans="1:3" ht="15">
      <c r="A13" s="4">
        <v>6</v>
      </c>
      <c r="B13" s="4" t="s">
        <v>150</v>
      </c>
      <c r="C13" s="15">
        <v>44147.3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9.75" customHeight="1">
      <c r="A2" s="108" t="s">
        <v>210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35742.58</v>
      </c>
    </row>
    <row r="9" spans="1:3" ht="15">
      <c r="A9" s="4">
        <v>2</v>
      </c>
      <c r="B9" s="4" t="s">
        <v>28</v>
      </c>
      <c r="C9" s="4">
        <v>41699.15</v>
      </c>
    </row>
    <row r="10" spans="1:3" ht="15">
      <c r="A10" s="4">
        <v>3</v>
      </c>
      <c r="B10" s="4" t="s">
        <v>28</v>
      </c>
      <c r="C10" s="4">
        <v>45139.67</v>
      </c>
    </row>
    <row r="11" spans="1:3" ht="15">
      <c r="A11" s="4">
        <v>4</v>
      </c>
      <c r="B11" s="11" t="s">
        <v>27</v>
      </c>
      <c r="C11" s="15">
        <v>33957.8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1"/>
  <sheetViews>
    <sheetView zoomScalePageLayoutView="0" workbookViewId="0" topLeftCell="A1">
      <selection activeCell="A19" sqref="A19:C2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3.5" customHeight="1">
      <c r="A2" s="108" t="s">
        <v>211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15">
        <f>880561.69/12</f>
        <v>73380.14083333332</v>
      </c>
    </row>
    <row r="9" spans="1:3" ht="15">
      <c r="A9" s="4">
        <v>2</v>
      </c>
      <c r="B9" s="4" t="s">
        <v>4</v>
      </c>
      <c r="C9" s="15">
        <f>818685.26/12</f>
        <v>68223.77166666667</v>
      </c>
    </row>
    <row r="10" spans="1:3" ht="15">
      <c r="A10" s="4">
        <v>3</v>
      </c>
      <c r="B10" s="4" t="s">
        <v>18</v>
      </c>
      <c r="C10" s="15">
        <f>723147.44/12</f>
        <v>60262.28666666666</v>
      </c>
    </row>
    <row r="11" spans="1:3" ht="15">
      <c r="A11" s="4">
        <v>4</v>
      </c>
      <c r="B11" s="4" t="s">
        <v>18</v>
      </c>
      <c r="C11" s="15">
        <f>782899.04/12</f>
        <v>65241.58666666667</v>
      </c>
    </row>
    <row r="12" spans="1:3" ht="15">
      <c r="A12" s="4">
        <v>5</v>
      </c>
      <c r="B12" s="4" t="s">
        <v>18</v>
      </c>
      <c r="C12" s="15">
        <f>717578.34/12</f>
        <v>59798.195</v>
      </c>
    </row>
    <row r="13" spans="1:3" ht="15">
      <c r="A13" s="4">
        <v>6</v>
      </c>
      <c r="B13" s="4" t="s">
        <v>18</v>
      </c>
      <c r="C13" s="103">
        <f>595266.75/12</f>
        <v>49605.5625</v>
      </c>
    </row>
    <row r="14" spans="1:3" ht="15">
      <c r="A14" s="4">
        <v>7</v>
      </c>
      <c r="B14" s="4" t="s">
        <v>212</v>
      </c>
      <c r="C14" s="15">
        <f>640411.2/12</f>
        <v>53367.6</v>
      </c>
    </row>
    <row r="15" spans="1:3" ht="15">
      <c r="A15" s="4">
        <v>8</v>
      </c>
      <c r="B15" s="4" t="s">
        <v>18</v>
      </c>
      <c r="C15" s="15">
        <f>309314.14/12</f>
        <v>25776.178333333333</v>
      </c>
    </row>
    <row r="16" ht="15">
      <c r="A16" s="1"/>
    </row>
    <row r="17" ht="15">
      <c r="A17" s="1"/>
    </row>
    <row r="18" spans="1:4" ht="15">
      <c r="A18" s="5"/>
      <c r="B18" s="5"/>
      <c r="C18" s="5"/>
      <c r="D18" s="2"/>
    </row>
    <row r="19" spans="1:4" ht="15" customHeight="1">
      <c r="A19" s="114"/>
      <c r="B19" s="114"/>
      <c r="D19" s="6"/>
    </row>
    <row r="20" ht="15">
      <c r="A20" s="7"/>
    </row>
    <row r="21" ht="15">
      <c r="A21" s="7"/>
    </row>
  </sheetData>
  <sheetProtection/>
  <mergeCells count="5">
    <mergeCell ref="A1:C1"/>
    <mergeCell ref="A2:C2"/>
    <mergeCell ref="A3:C3"/>
    <mergeCell ref="A4:D4"/>
    <mergeCell ref="A19:B19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"/>
  <sheetViews>
    <sheetView zoomScalePageLayoutView="0" workbookViewId="0" topLeftCell="A1">
      <selection activeCell="A20" sqref="A20:C2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0.2812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15">
      <c r="A2" s="108" t="s">
        <v>200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59841.47</v>
      </c>
    </row>
    <row r="9" spans="1:3" ht="15">
      <c r="A9" s="4">
        <v>2</v>
      </c>
      <c r="B9" s="4" t="s">
        <v>28</v>
      </c>
      <c r="C9" s="4">
        <v>45942.07</v>
      </c>
    </row>
    <row r="10" spans="1:3" ht="15">
      <c r="A10" s="4">
        <v>3</v>
      </c>
      <c r="B10" s="4" t="s">
        <v>28</v>
      </c>
      <c r="C10" s="4">
        <v>46929.27</v>
      </c>
    </row>
    <row r="11" spans="1:3" ht="15">
      <c r="A11" s="4">
        <v>4</v>
      </c>
      <c r="B11" s="4" t="s">
        <v>28</v>
      </c>
      <c r="C11" s="4">
        <v>34236.08</v>
      </c>
    </row>
    <row r="12" spans="1:3" ht="15">
      <c r="A12" s="4">
        <v>5</v>
      </c>
      <c r="B12" s="4" t="s">
        <v>28</v>
      </c>
      <c r="C12" s="4">
        <v>36606.44</v>
      </c>
    </row>
    <row r="13" spans="1:3" ht="15">
      <c r="A13" s="4">
        <v>6</v>
      </c>
      <c r="B13" s="4" t="s">
        <v>28</v>
      </c>
      <c r="C13" s="4">
        <v>42675.15</v>
      </c>
    </row>
    <row r="14" spans="1:3" ht="15">
      <c r="A14" s="4">
        <v>7</v>
      </c>
      <c r="B14" s="4" t="s">
        <v>28</v>
      </c>
      <c r="C14" s="4">
        <v>44142.35</v>
      </c>
    </row>
    <row r="15" spans="1:3" ht="15">
      <c r="A15" s="4">
        <v>8</v>
      </c>
      <c r="B15" s="4" t="s">
        <v>27</v>
      </c>
      <c r="C15" s="4">
        <v>45654.31</v>
      </c>
    </row>
    <row r="16" spans="1:3" ht="15">
      <c r="A16" s="4"/>
      <c r="B16" s="4"/>
      <c r="C16" s="4"/>
    </row>
    <row r="17" ht="15">
      <c r="A17" s="1"/>
    </row>
    <row r="18" ht="15">
      <c r="A18" s="1"/>
    </row>
    <row r="19" spans="1:4" ht="15">
      <c r="A19" s="5"/>
      <c r="B19" s="5"/>
      <c r="C19" s="5"/>
      <c r="D19" s="2"/>
    </row>
    <row r="20" spans="1:4" ht="15" customHeight="1">
      <c r="A20" s="114"/>
      <c r="B20" s="114"/>
      <c r="C20" s="18"/>
      <c r="D20" s="6"/>
    </row>
    <row r="21" spans="1:3" ht="15">
      <c r="A21" s="7"/>
      <c r="C21" s="18"/>
    </row>
    <row r="22" spans="1:3" ht="15">
      <c r="A22" s="7"/>
      <c r="C22" s="18"/>
    </row>
  </sheetData>
  <sheetProtection/>
  <mergeCells count="5">
    <mergeCell ref="A1:C1"/>
    <mergeCell ref="A2:C2"/>
    <mergeCell ref="A3:C3"/>
    <mergeCell ref="A4:D4"/>
    <mergeCell ref="A20:B20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7"/>
  <sheetViews>
    <sheetView zoomScalePageLayoutView="0" workbookViewId="0" topLeftCell="A1">
      <selection activeCell="A15" sqref="A15:B1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6.75" customHeight="1">
      <c r="A2" s="108" t="s">
        <v>201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22</v>
      </c>
      <c r="C8" s="4">
        <v>47673.02</v>
      </c>
    </row>
    <row r="9" spans="1:3" ht="15">
      <c r="A9" s="91">
        <v>2</v>
      </c>
      <c r="B9" s="4" t="s">
        <v>202</v>
      </c>
      <c r="C9" s="4">
        <v>45330.59</v>
      </c>
    </row>
    <row r="10" spans="1:3" ht="15">
      <c r="A10" s="91">
        <v>3</v>
      </c>
      <c r="B10" s="4" t="s">
        <v>203</v>
      </c>
      <c r="C10" s="4">
        <v>44644.66</v>
      </c>
    </row>
    <row r="11" spans="1:3" ht="15">
      <c r="A11" s="91">
        <v>4</v>
      </c>
      <c r="B11" s="4" t="s">
        <v>204</v>
      </c>
      <c r="C11" s="15">
        <v>44071.4</v>
      </c>
    </row>
    <row r="12" spans="1:3" ht="15">
      <c r="A12" s="10">
        <v>5</v>
      </c>
      <c r="B12" s="11" t="s">
        <v>4</v>
      </c>
      <c r="C12" s="11">
        <v>46610.25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7.140625" style="0" customWidth="1"/>
    <col min="3" max="3" width="26.851562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15">
      <c r="A2" s="108" t="s">
        <v>205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47083.04</v>
      </c>
    </row>
    <row r="9" spans="1:3" ht="15">
      <c r="A9" s="4">
        <v>2</v>
      </c>
      <c r="B9" s="4" t="s">
        <v>18</v>
      </c>
      <c r="C9" s="4">
        <v>52471.84</v>
      </c>
    </row>
    <row r="10" spans="1:3" ht="15">
      <c r="A10" s="4">
        <v>3</v>
      </c>
      <c r="B10" s="4" t="s">
        <v>18</v>
      </c>
      <c r="C10" s="15">
        <v>51659.6</v>
      </c>
    </row>
    <row r="11" spans="1:3" ht="15">
      <c r="A11" s="4">
        <v>4</v>
      </c>
      <c r="B11" s="4" t="s">
        <v>18</v>
      </c>
      <c r="C11" s="15">
        <v>42798</v>
      </c>
    </row>
    <row r="12" spans="1:3" ht="15">
      <c r="A12" s="4">
        <v>5</v>
      </c>
      <c r="B12" s="4" t="s">
        <v>18</v>
      </c>
      <c r="C12" s="4">
        <v>37105.52</v>
      </c>
    </row>
    <row r="13" spans="1:3" ht="15">
      <c r="A13" s="4">
        <v>6</v>
      </c>
      <c r="B13" s="4" t="s">
        <v>4</v>
      </c>
      <c r="C13" s="4">
        <v>37252.97</v>
      </c>
    </row>
    <row r="14" ht="15">
      <c r="A14" s="5"/>
    </row>
    <row r="15" ht="15">
      <c r="A15" s="5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1.5" customHeight="1">
      <c r="A2" s="108" t="s">
        <v>219</v>
      </c>
      <c r="B2" s="110"/>
      <c r="C2" s="110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15">
        <v>43330.52</v>
      </c>
    </row>
    <row r="9" spans="1:3" ht="15">
      <c r="A9" s="4">
        <v>2</v>
      </c>
      <c r="B9" s="4" t="s">
        <v>18</v>
      </c>
      <c r="C9" s="15">
        <v>44013.5</v>
      </c>
    </row>
    <row r="10" spans="1:3" ht="15">
      <c r="A10" s="4">
        <v>3</v>
      </c>
      <c r="B10" s="4" t="s">
        <v>4</v>
      </c>
      <c r="C10" s="15">
        <v>38131.26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0"/>
  <sheetViews>
    <sheetView zoomScalePageLayoutView="0" workbookViewId="0" topLeftCell="A1">
      <selection activeCell="A18" sqref="A18:C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16" t="s">
        <v>5</v>
      </c>
      <c r="B1" s="116"/>
      <c r="C1" s="116"/>
      <c r="D1" s="49"/>
    </row>
    <row r="2" spans="1:4" ht="15" customHeight="1">
      <c r="A2" s="146" t="s">
        <v>220</v>
      </c>
      <c r="B2" s="146"/>
      <c r="C2" s="146"/>
      <c r="D2" s="5"/>
    </row>
    <row r="3" spans="1:4" ht="35.25" customHeight="1">
      <c r="A3" s="108"/>
      <c r="B3" s="108"/>
      <c r="C3" s="108"/>
      <c r="D3" s="5"/>
    </row>
    <row r="4" spans="1:4" ht="15" customHeight="1">
      <c r="A4" s="113" t="s">
        <v>0</v>
      </c>
      <c r="B4" s="113"/>
      <c r="C4" s="113"/>
      <c r="D4" s="9"/>
    </row>
    <row r="5" spans="1:4" ht="15">
      <c r="A5" s="109"/>
      <c r="B5" s="109"/>
      <c r="C5" s="109"/>
      <c r="D5" s="109"/>
    </row>
    <row r="6" ht="15">
      <c r="A6" s="1"/>
    </row>
    <row r="7" spans="1:3" ht="48.75" customHeight="1">
      <c r="A7" s="3" t="s">
        <v>1</v>
      </c>
      <c r="B7" s="3" t="s">
        <v>2</v>
      </c>
      <c r="C7" s="3" t="s">
        <v>3</v>
      </c>
    </row>
    <row r="8" spans="1:3" ht="15">
      <c r="A8" s="3">
        <v>1</v>
      </c>
      <c r="B8" s="3">
        <v>2</v>
      </c>
      <c r="C8" s="3">
        <v>3</v>
      </c>
    </row>
    <row r="9" spans="1:3" ht="15">
      <c r="A9" s="4">
        <v>1</v>
      </c>
      <c r="B9" s="4" t="s">
        <v>16</v>
      </c>
      <c r="C9" s="4">
        <v>45712.87</v>
      </c>
    </row>
    <row r="10" spans="1:3" ht="15">
      <c r="A10" s="4">
        <v>2</v>
      </c>
      <c r="B10" s="4" t="s">
        <v>213</v>
      </c>
      <c r="C10" s="4">
        <v>50174.26</v>
      </c>
    </row>
    <row r="11" spans="1:3" ht="15">
      <c r="A11" s="4">
        <v>3</v>
      </c>
      <c r="B11" s="4" t="s">
        <v>214</v>
      </c>
      <c r="C11" s="4">
        <v>32384.22</v>
      </c>
    </row>
    <row r="12" spans="1:3" ht="15">
      <c r="A12" s="4">
        <v>4</v>
      </c>
      <c r="B12" s="4" t="s">
        <v>215</v>
      </c>
      <c r="C12" s="4">
        <v>48536.96</v>
      </c>
    </row>
    <row r="13" spans="1:3" ht="15">
      <c r="A13" s="10">
        <v>5</v>
      </c>
      <c r="B13" s="11" t="s">
        <v>216</v>
      </c>
      <c r="C13" s="11">
        <v>43567.89</v>
      </c>
    </row>
    <row r="14" spans="1:3" ht="15">
      <c r="A14" s="10">
        <v>6</v>
      </c>
      <c r="B14" s="11" t="s">
        <v>217</v>
      </c>
      <c r="C14" s="11">
        <v>46092.14</v>
      </c>
    </row>
    <row r="15" spans="1:4" ht="15">
      <c r="A15" s="4">
        <v>7</v>
      </c>
      <c r="B15" s="4" t="s">
        <v>4</v>
      </c>
      <c r="C15" s="4">
        <v>44165.81</v>
      </c>
      <c r="D15" s="2"/>
    </row>
    <row r="16" spans="1:4" ht="15">
      <c r="A16" s="5"/>
      <c r="B16" s="5"/>
      <c r="C16" s="5"/>
      <c r="D16" s="2"/>
    </row>
    <row r="17" spans="1:4" ht="15">
      <c r="A17" s="5"/>
      <c r="B17" s="5"/>
      <c r="C17" s="5"/>
      <c r="D17" s="2"/>
    </row>
    <row r="18" spans="1:4" ht="15" customHeight="1">
      <c r="A18" s="114"/>
      <c r="B18" s="114"/>
      <c r="D18" s="6"/>
    </row>
    <row r="19" ht="15">
      <c r="A19" s="7"/>
    </row>
    <row r="20" ht="15">
      <c r="A20" s="7"/>
    </row>
  </sheetData>
  <sheetProtection/>
  <mergeCells count="5">
    <mergeCell ref="A1:C1"/>
    <mergeCell ref="A2:C3"/>
    <mergeCell ref="A4:C4"/>
    <mergeCell ref="A5:D5"/>
    <mergeCell ref="A18:B18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7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8.75" customHeight="1">
      <c r="A2" s="108" t="s">
        <v>218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15">
        <v>37708.45</v>
      </c>
    </row>
    <row r="9" spans="1:3" ht="15">
      <c r="A9" s="4">
        <v>2</v>
      </c>
      <c r="B9" s="4" t="s">
        <v>18</v>
      </c>
      <c r="C9" s="15">
        <v>45271.42</v>
      </c>
    </row>
    <row r="10" spans="1:3" ht="15">
      <c r="A10" s="4">
        <v>3</v>
      </c>
      <c r="B10" s="4" t="s">
        <v>18</v>
      </c>
      <c r="C10" s="15">
        <v>31065.21</v>
      </c>
    </row>
    <row r="11" spans="1:3" ht="15">
      <c r="A11" s="4">
        <v>4</v>
      </c>
      <c r="B11" s="4" t="s">
        <v>4</v>
      </c>
      <c r="C11" s="15">
        <v>40419.1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20"/>
  <sheetViews>
    <sheetView zoomScalePageLayoutView="0" workbookViewId="0" topLeftCell="A1">
      <selection activeCell="A20" sqref="A20:C20"/>
    </sheetView>
  </sheetViews>
  <sheetFormatPr defaultColWidth="9.140625" defaultRowHeight="15"/>
  <cols>
    <col min="1" max="1" width="7.7109375" style="0" customWidth="1"/>
    <col min="2" max="2" width="40.00390625" style="0" customWidth="1"/>
    <col min="3" max="3" width="27.2812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6.75" customHeight="1">
      <c r="A2" s="108" t="s">
        <v>176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21">
        <v>56167.64</v>
      </c>
    </row>
    <row r="9" spans="1:3" ht="15">
      <c r="A9" s="4">
        <v>2</v>
      </c>
      <c r="B9" s="4" t="s">
        <v>28</v>
      </c>
      <c r="C9" s="21">
        <v>53822.3</v>
      </c>
    </row>
    <row r="10" spans="1:3" ht="15">
      <c r="A10" s="4">
        <v>3</v>
      </c>
      <c r="B10" s="4" t="s">
        <v>28</v>
      </c>
      <c r="C10" s="21">
        <v>68478.44</v>
      </c>
    </row>
    <row r="11" spans="1:3" ht="15">
      <c r="A11" s="4">
        <v>4</v>
      </c>
      <c r="B11" s="4" t="s">
        <v>28</v>
      </c>
      <c r="C11" s="21">
        <v>54916.92</v>
      </c>
    </row>
    <row r="12" spans="1:3" ht="15">
      <c r="A12" s="4">
        <v>5</v>
      </c>
      <c r="B12" s="4" t="s">
        <v>28</v>
      </c>
      <c r="C12" s="21">
        <v>43892.75</v>
      </c>
    </row>
    <row r="13" spans="1:3" ht="15">
      <c r="A13" s="4">
        <v>6</v>
      </c>
      <c r="B13" s="4" t="s">
        <v>28</v>
      </c>
      <c r="C13" s="21">
        <v>48196.14</v>
      </c>
    </row>
    <row r="14" spans="1:3" ht="15">
      <c r="A14" s="4">
        <v>7</v>
      </c>
      <c r="B14" s="4" t="s">
        <v>27</v>
      </c>
      <c r="C14" s="21">
        <v>57881.74</v>
      </c>
    </row>
    <row r="15" ht="15">
      <c r="A15" s="1"/>
    </row>
    <row r="16" ht="15">
      <c r="A16" s="1"/>
    </row>
    <row r="17" spans="1:4" ht="15">
      <c r="A17" s="5"/>
      <c r="B17" s="5"/>
      <c r="C17" s="5"/>
      <c r="D17" s="2"/>
    </row>
    <row r="18" spans="1:4" ht="15" customHeight="1">
      <c r="A18" s="109"/>
      <c r="B18" s="109"/>
      <c r="C18" s="109"/>
      <c r="D18" s="6"/>
    </row>
    <row r="19" ht="15">
      <c r="A19" s="7"/>
    </row>
    <row r="20" spans="1:3" ht="15">
      <c r="A20" s="147"/>
      <c r="B20" s="147"/>
      <c r="C20" s="147"/>
    </row>
  </sheetData>
  <sheetProtection/>
  <mergeCells count="6">
    <mergeCell ref="A1:C1"/>
    <mergeCell ref="A2:C2"/>
    <mergeCell ref="A3:C3"/>
    <mergeCell ref="A4:D4"/>
    <mergeCell ref="A18:C18"/>
    <mergeCell ref="A20:C20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8" customHeight="1">
      <c r="A2" s="108" t="s">
        <v>169</v>
      </c>
      <c r="B2" s="108"/>
      <c r="C2" s="108"/>
      <c r="D2" s="5"/>
    </row>
    <row r="3" spans="1:4" ht="15" customHeight="1">
      <c r="A3" s="113"/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/>
      <c r="B8" s="4" t="s">
        <v>16</v>
      </c>
      <c r="C8" s="4">
        <v>36457.85</v>
      </c>
    </row>
    <row r="9" spans="1:3" ht="15">
      <c r="A9" s="4"/>
      <c r="B9" s="4" t="s">
        <v>18</v>
      </c>
      <c r="C9" s="4">
        <v>55104.19</v>
      </c>
    </row>
    <row r="10" spans="1:3" ht="15">
      <c r="A10" s="4"/>
      <c r="B10" s="4" t="s">
        <v>18</v>
      </c>
      <c r="C10" s="4">
        <v>48414.33</v>
      </c>
    </row>
    <row r="11" spans="1:3" ht="15">
      <c r="A11" s="4"/>
      <c r="B11" s="4" t="s">
        <v>18</v>
      </c>
      <c r="C11" s="4">
        <v>74407.66</v>
      </c>
    </row>
    <row r="12" spans="1:3" ht="15">
      <c r="A12" s="4"/>
      <c r="B12" s="4" t="s">
        <v>4</v>
      </c>
      <c r="C12" s="4">
        <v>39300.44</v>
      </c>
    </row>
    <row r="13" ht="15">
      <c r="A13" s="1"/>
    </row>
    <row r="14" ht="15">
      <c r="A14" s="1"/>
    </row>
    <row r="15" spans="1:4" ht="15">
      <c r="A15" s="5"/>
      <c r="B15" s="5"/>
      <c r="C15" s="5"/>
      <c r="D15" s="2"/>
    </row>
    <row r="16" spans="1:4" ht="15" customHeight="1">
      <c r="A16" s="114" t="s">
        <v>97</v>
      </c>
      <c r="B16" s="114"/>
      <c r="C16" t="s">
        <v>170</v>
      </c>
      <c r="D16" s="6"/>
    </row>
    <row r="17" ht="15">
      <c r="A17" s="7"/>
    </row>
    <row r="18" ht="15">
      <c r="A18" s="7" t="s">
        <v>4</v>
      </c>
    </row>
  </sheetData>
  <sheetProtection/>
  <mergeCells count="5">
    <mergeCell ref="A1:C1"/>
    <mergeCell ref="A2:C2"/>
    <mergeCell ref="A3:C3"/>
    <mergeCell ref="A4:D4"/>
    <mergeCell ref="A16:B16"/>
  </mergeCells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4.0039062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15">
      <c r="A2" s="108" t="s">
        <v>177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21">
        <v>54138.4</v>
      </c>
    </row>
    <row r="9" spans="1:3" ht="15">
      <c r="A9" s="4">
        <v>2</v>
      </c>
      <c r="B9" s="4" t="s">
        <v>18</v>
      </c>
      <c r="C9" s="21">
        <v>36614.34</v>
      </c>
    </row>
    <row r="10" spans="1:3" ht="15">
      <c r="A10" s="4">
        <v>3</v>
      </c>
      <c r="B10" s="4" t="s">
        <v>18</v>
      </c>
      <c r="C10" s="21">
        <v>42177.28</v>
      </c>
    </row>
    <row r="11" spans="1:3" ht="15">
      <c r="A11" s="4">
        <v>4</v>
      </c>
      <c r="B11" s="4" t="s">
        <v>18</v>
      </c>
      <c r="C11" s="21">
        <v>35237.12</v>
      </c>
    </row>
    <row r="12" spans="1:3" ht="15">
      <c r="A12" s="10">
        <v>5</v>
      </c>
      <c r="B12" s="11" t="s">
        <v>178</v>
      </c>
      <c r="C12" s="59">
        <v>37805.36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2.25" customHeight="1">
      <c r="A2" s="108" t="s">
        <v>179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43371.81</v>
      </c>
    </row>
    <row r="9" spans="1:3" ht="15">
      <c r="A9" s="4">
        <v>2</v>
      </c>
      <c r="B9" s="4" t="s">
        <v>28</v>
      </c>
      <c r="C9" s="4">
        <v>38015.91</v>
      </c>
    </row>
    <row r="10" spans="1:3" ht="15">
      <c r="A10" s="4">
        <v>3</v>
      </c>
      <c r="B10" s="4" t="s">
        <v>28</v>
      </c>
      <c r="C10" s="4">
        <v>48176.93</v>
      </c>
    </row>
    <row r="11" spans="1:3" ht="15">
      <c r="A11" s="4">
        <v>4</v>
      </c>
      <c r="B11" s="4" t="s">
        <v>28</v>
      </c>
      <c r="C11" s="4">
        <v>44522.57</v>
      </c>
    </row>
    <row r="12" spans="1:3" ht="15">
      <c r="A12" s="4">
        <v>5</v>
      </c>
      <c r="B12" s="4" t="s">
        <v>28</v>
      </c>
      <c r="C12" s="4">
        <v>40562.56</v>
      </c>
    </row>
    <row r="13" spans="1:3" ht="15">
      <c r="A13" s="4">
        <v>6</v>
      </c>
      <c r="B13" s="4" t="s">
        <v>27</v>
      </c>
      <c r="C13" s="4">
        <v>33459.84</v>
      </c>
    </row>
    <row r="14" ht="15">
      <c r="A14" s="1"/>
    </row>
    <row r="15" ht="15">
      <c r="A15" s="1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6.75" customHeight="1">
      <c r="A2" s="108" t="s">
        <v>187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64800.37</v>
      </c>
    </row>
    <row r="9" spans="1:3" ht="15">
      <c r="A9" s="4">
        <v>2</v>
      </c>
      <c r="B9" s="4" t="s">
        <v>28</v>
      </c>
      <c r="C9" s="4">
        <v>72559.37</v>
      </c>
    </row>
    <row r="10" spans="1:3" ht="15">
      <c r="A10" s="4">
        <v>3</v>
      </c>
      <c r="B10" s="4" t="s">
        <v>28</v>
      </c>
      <c r="C10" s="4">
        <v>65011.4</v>
      </c>
    </row>
    <row r="11" spans="1:3" ht="15">
      <c r="A11" s="4">
        <v>4</v>
      </c>
      <c r="B11" s="4" t="s">
        <v>28</v>
      </c>
      <c r="C11" s="4">
        <v>60606.06</v>
      </c>
    </row>
    <row r="12" spans="1:3" ht="15">
      <c r="A12" s="10">
        <v>5</v>
      </c>
      <c r="B12" s="4" t="s">
        <v>28</v>
      </c>
      <c r="C12" s="11">
        <v>55635.31</v>
      </c>
    </row>
    <row r="13" spans="1:3" ht="15">
      <c r="A13" s="10">
        <v>6</v>
      </c>
      <c r="B13" s="4" t="s">
        <v>28</v>
      </c>
      <c r="C13" s="11">
        <v>36507.84</v>
      </c>
    </row>
    <row r="14" spans="1:3" ht="15">
      <c r="A14" s="10">
        <v>7</v>
      </c>
      <c r="B14" s="4" t="s">
        <v>27</v>
      </c>
      <c r="C14" s="11">
        <v>56345.77</v>
      </c>
    </row>
    <row r="15" spans="1:4" ht="15">
      <c r="A15" s="5"/>
      <c r="B15" s="5"/>
      <c r="C15" s="5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7"/>
  <sheetViews>
    <sheetView zoomScalePageLayoutView="0" workbookViewId="0" topLeftCell="A1">
      <selection activeCell="A15" sqref="A15:C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1.25" customHeight="1">
      <c r="A2" s="108" t="s">
        <v>180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71275.42</v>
      </c>
    </row>
    <row r="9" spans="1:3" ht="15">
      <c r="A9" s="4">
        <v>2</v>
      </c>
      <c r="B9" s="4" t="s">
        <v>28</v>
      </c>
      <c r="C9" s="4">
        <v>38557.31</v>
      </c>
    </row>
    <row r="10" spans="1:3" ht="15">
      <c r="A10" s="4">
        <v>3</v>
      </c>
      <c r="B10" s="4" t="s">
        <v>28</v>
      </c>
      <c r="C10" s="4">
        <v>48621.63</v>
      </c>
    </row>
    <row r="11" spans="1:3" ht="15">
      <c r="A11" s="4">
        <v>4</v>
      </c>
      <c r="B11" s="4" t="s">
        <v>28</v>
      </c>
      <c r="C11" s="4">
        <v>49774.48</v>
      </c>
    </row>
    <row r="12" spans="1:3" ht="15">
      <c r="A12" s="10">
        <v>5</v>
      </c>
      <c r="B12" s="4" t="s">
        <v>28</v>
      </c>
      <c r="C12" s="4">
        <v>48289.65</v>
      </c>
    </row>
    <row r="13" spans="1:4" ht="15">
      <c r="A13" s="10">
        <v>7</v>
      </c>
      <c r="B13" s="4" t="s">
        <v>27</v>
      </c>
      <c r="C13" s="4">
        <v>57508.02</v>
      </c>
      <c r="D13" s="2"/>
    </row>
    <row r="14" spans="1:4" ht="15">
      <c r="A14" s="100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7.25" customHeight="1">
      <c r="A2" s="108" t="s">
        <v>188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42428.26</v>
      </c>
    </row>
    <row r="9" spans="1:3" ht="15">
      <c r="A9" s="4">
        <v>2</v>
      </c>
      <c r="B9" s="4" t="s">
        <v>18</v>
      </c>
      <c r="C9" s="4">
        <v>49464.12</v>
      </c>
    </row>
    <row r="10" spans="1:3" ht="15">
      <c r="A10" s="4">
        <v>3</v>
      </c>
      <c r="B10" s="4" t="s">
        <v>18</v>
      </c>
      <c r="C10" s="4">
        <v>48929.37</v>
      </c>
    </row>
    <row r="11" spans="1:3" ht="15">
      <c r="A11" s="4">
        <v>4</v>
      </c>
      <c r="B11" s="4" t="s">
        <v>18</v>
      </c>
      <c r="C11" s="4">
        <v>37946.27</v>
      </c>
    </row>
    <row r="12" spans="1:3" ht="15">
      <c r="A12" s="4">
        <v>5</v>
      </c>
      <c r="B12" s="4" t="s">
        <v>181</v>
      </c>
      <c r="C12" s="4">
        <v>43311.98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7"/>
  <sheetViews>
    <sheetView zoomScalePageLayoutView="0" workbookViewId="0" topLeftCell="A1">
      <selection activeCell="A15" sqref="A15:C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</cols>
  <sheetData>
    <row r="1" spans="1:3" ht="54.75" customHeight="1">
      <c r="A1" s="107" t="s">
        <v>5</v>
      </c>
      <c r="B1" s="107"/>
      <c r="C1" s="107"/>
    </row>
    <row r="2" spans="1:3" ht="51.75" customHeight="1">
      <c r="A2" s="108" t="s">
        <v>189</v>
      </c>
      <c r="B2" s="108"/>
      <c r="C2" s="108"/>
    </row>
    <row r="3" spans="1:3" ht="15" customHeight="1">
      <c r="A3" s="113" t="s">
        <v>0</v>
      </c>
      <c r="B3" s="113"/>
      <c r="C3" s="113"/>
    </row>
    <row r="4" spans="1:3" ht="15">
      <c r="A4" s="109"/>
      <c r="B4" s="109"/>
      <c r="C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97</v>
      </c>
      <c r="C8" s="4">
        <v>32802.64</v>
      </c>
    </row>
    <row r="9" spans="1:3" ht="15">
      <c r="A9" s="4">
        <v>2</v>
      </c>
      <c r="B9" s="4" t="s">
        <v>18</v>
      </c>
      <c r="C9" s="4">
        <v>27298.59</v>
      </c>
    </row>
    <row r="10" spans="1:3" ht="15">
      <c r="A10" s="4">
        <v>3</v>
      </c>
      <c r="B10" s="4" t="s">
        <v>18</v>
      </c>
      <c r="C10" s="4">
        <v>23104.14</v>
      </c>
    </row>
    <row r="11" spans="1:3" ht="15">
      <c r="A11" s="4">
        <v>4</v>
      </c>
      <c r="B11" s="4" t="s">
        <v>4</v>
      </c>
      <c r="C11" s="4">
        <v>34235.72</v>
      </c>
    </row>
    <row r="12" ht="15">
      <c r="A12" s="1"/>
    </row>
    <row r="13" ht="15">
      <c r="A13" s="1"/>
    </row>
    <row r="14" spans="1:3" ht="15">
      <c r="A14" s="5"/>
      <c r="B14" s="5"/>
      <c r="C14" s="5"/>
    </row>
    <row r="15" spans="1:2" ht="15" customHeight="1">
      <c r="A15" s="114"/>
      <c r="B15" s="114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C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8.00390625" style="0" customWidth="1"/>
    <col min="3" max="3" width="34.71093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15">
      <c r="A2" s="108" t="s">
        <v>182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49829.46</v>
      </c>
    </row>
    <row r="9" spans="1:3" ht="15">
      <c r="A9" s="4">
        <v>2</v>
      </c>
      <c r="B9" s="4" t="s">
        <v>18</v>
      </c>
      <c r="C9" s="4">
        <v>51191.95</v>
      </c>
    </row>
    <row r="10" spans="1:3" ht="15">
      <c r="A10" s="4">
        <v>3</v>
      </c>
      <c r="B10" s="4" t="s">
        <v>18</v>
      </c>
      <c r="C10" s="4">
        <v>41676.76</v>
      </c>
    </row>
    <row r="11" spans="1:3" ht="15">
      <c r="A11" s="4">
        <v>4</v>
      </c>
      <c r="B11" s="4" t="s">
        <v>18</v>
      </c>
      <c r="C11" s="4">
        <v>50842.99</v>
      </c>
    </row>
    <row r="12" spans="1:3" ht="15">
      <c r="A12" s="4">
        <v>5</v>
      </c>
      <c r="B12" s="4" t="s">
        <v>183</v>
      </c>
      <c r="C12" s="4">
        <v>18452.61</v>
      </c>
    </row>
    <row r="13" spans="1:3" ht="15">
      <c r="A13" s="4">
        <v>6</v>
      </c>
      <c r="B13" s="4" t="s">
        <v>4</v>
      </c>
      <c r="C13" s="4">
        <v>40822.69</v>
      </c>
    </row>
    <row r="14" ht="15">
      <c r="A14" s="1"/>
    </row>
    <row r="15" ht="15" customHeight="1">
      <c r="A15" s="1"/>
    </row>
    <row r="16" spans="1:4" ht="15">
      <c r="A16" s="5"/>
      <c r="B16" s="5"/>
      <c r="C16" s="5"/>
      <c r="D16" s="2"/>
    </row>
    <row r="17" spans="1:4" ht="15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7"/>
  <sheetViews>
    <sheetView zoomScalePageLayoutView="0" workbookViewId="0" topLeftCell="A1">
      <selection activeCell="A15" sqref="A15:C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51" customHeight="1">
      <c r="A2" s="108" t="s">
        <v>190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91">
        <v>1</v>
      </c>
      <c r="B8" s="4" t="s">
        <v>16</v>
      </c>
      <c r="C8" s="4">
        <v>47295</v>
      </c>
    </row>
    <row r="9" spans="1:3" ht="15">
      <c r="A9" s="91">
        <v>2</v>
      </c>
      <c r="B9" s="4" t="s">
        <v>4</v>
      </c>
      <c r="C9" s="4">
        <v>49284</v>
      </c>
    </row>
    <row r="10" spans="1:3" ht="15">
      <c r="A10" s="91">
        <v>3</v>
      </c>
      <c r="B10" s="4" t="s">
        <v>30</v>
      </c>
      <c r="C10" s="4">
        <v>34669</v>
      </c>
    </row>
    <row r="11" spans="1:3" ht="15">
      <c r="A11" s="91">
        <v>4</v>
      </c>
      <c r="B11" s="4" t="s">
        <v>30</v>
      </c>
      <c r="C11" s="4">
        <v>48663</v>
      </c>
    </row>
    <row r="12" spans="1:3" ht="15">
      <c r="A12" s="10">
        <v>5</v>
      </c>
      <c r="B12" s="4" t="s">
        <v>30</v>
      </c>
      <c r="C12" s="11">
        <v>36656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9"/>
  <sheetViews>
    <sheetView zoomScalePageLayoutView="0" workbookViewId="0" topLeftCell="A1">
      <selection activeCell="A17" sqref="A17:C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3" customHeight="1">
      <c r="A2" s="108" t="s">
        <v>191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44129.34</v>
      </c>
    </row>
    <row r="9" spans="1:3" ht="15">
      <c r="A9" s="4">
        <v>2</v>
      </c>
      <c r="B9" s="4" t="s">
        <v>18</v>
      </c>
      <c r="C9" s="4">
        <v>40394.95</v>
      </c>
    </row>
    <row r="10" spans="1:3" ht="15">
      <c r="A10" s="4">
        <v>3</v>
      </c>
      <c r="B10" s="4" t="s">
        <v>18</v>
      </c>
      <c r="C10" s="4">
        <v>31206.68</v>
      </c>
    </row>
    <row r="11" spans="1:3" ht="15">
      <c r="A11" s="4">
        <v>4</v>
      </c>
      <c r="B11" s="4" t="s">
        <v>18</v>
      </c>
      <c r="C11" s="4">
        <v>40667.38</v>
      </c>
    </row>
    <row r="12" spans="1:3" ht="15">
      <c r="A12" s="4">
        <v>5</v>
      </c>
      <c r="B12" s="4" t="s">
        <v>18</v>
      </c>
      <c r="C12" s="4">
        <v>44193.9</v>
      </c>
    </row>
    <row r="13" spans="1:3" ht="15">
      <c r="A13" s="4">
        <v>6</v>
      </c>
      <c r="B13" s="4" t="s">
        <v>4</v>
      </c>
      <c r="C13" s="4">
        <v>40377.12</v>
      </c>
    </row>
    <row r="14" ht="15">
      <c r="A14" s="1"/>
    </row>
    <row r="15" ht="15">
      <c r="A15" s="1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9.5" customHeight="1">
      <c r="A2" s="108" t="s">
        <v>184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44453.73</v>
      </c>
    </row>
    <row r="9" spans="1:3" ht="15">
      <c r="A9" s="4">
        <v>2</v>
      </c>
      <c r="B9" s="4" t="s">
        <v>192</v>
      </c>
      <c r="C9" s="4">
        <v>36588.65</v>
      </c>
    </row>
    <row r="10" spans="1:3" ht="15">
      <c r="A10" s="4">
        <v>3</v>
      </c>
      <c r="B10" s="4" t="s">
        <v>192</v>
      </c>
      <c r="C10" s="4">
        <v>43006.11</v>
      </c>
    </row>
    <row r="11" spans="1:3" ht="15">
      <c r="A11" s="4">
        <v>4</v>
      </c>
      <c r="B11" s="4" t="s">
        <v>192</v>
      </c>
      <c r="C11" s="4">
        <v>34025.37</v>
      </c>
    </row>
    <row r="12" spans="1:3" ht="15">
      <c r="A12" s="10">
        <v>5</v>
      </c>
      <c r="B12" s="11" t="s">
        <v>27</v>
      </c>
      <c r="C12" s="11">
        <v>34791.2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0.75" customHeight="1">
      <c r="A2" s="108" t="s">
        <v>174</v>
      </c>
      <c r="B2" s="108"/>
      <c r="C2" s="108"/>
      <c r="D2" s="5"/>
    </row>
    <row r="3" spans="1:4" ht="15" customHeight="1">
      <c r="A3" s="113"/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21">
        <v>39964.1</v>
      </c>
    </row>
    <row r="9" spans="1:3" ht="15">
      <c r="A9" s="4">
        <v>2</v>
      </c>
      <c r="B9" s="4" t="s">
        <v>18</v>
      </c>
      <c r="C9" s="21">
        <v>46513.86</v>
      </c>
    </row>
    <row r="10" spans="1:3" ht="15">
      <c r="A10" s="4">
        <v>3</v>
      </c>
      <c r="B10" s="4" t="s">
        <v>4</v>
      </c>
      <c r="C10" s="21">
        <v>47925.17</v>
      </c>
    </row>
    <row r="11" ht="15">
      <c r="A11" s="1"/>
    </row>
    <row r="12" ht="15">
      <c r="A12" s="1"/>
    </row>
    <row r="13" spans="1:4" ht="15">
      <c r="A13" s="5"/>
      <c r="B13" s="5"/>
      <c r="C13" s="5"/>
      <c r="D13" s="2"/>
    </row>
  </sheetData>
  <sheetProtection/>
  <mergeCells count="4">
    <mergeCell ref="A1:C1"/>
    <mergeCell ref="A2:C2"/>
    <mergeCell ref="A3:C3"/>
    <mergeCell ref="A4:D4"/>
  </mergeCells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17.00390625" style="0" customWidth="1"/>
    <col min="4" max="4" width="22.8515625" style="0" customWidth="1"/>
  </cols>
  <sheetData>
    <row r="1" spans="1:4" ht="72.75" customHeight="1">
      <c r="A1" s="107" t="s">
        <v>5</v>
      </c>
      <c r="B1" s="107"/>
      <c r="C1" s="107"/>
      <c r="D1" s="8"/>
    </row>
    <row r="2" spans="1:4" ht="51.75" customHeight="1">
      <c r="A2" s="108" t="s">
        <v>193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48011.66</v>
      </c>
    </row>
    <row r="9" spans="1:3" ht="15">
      <c r="A9" s="4">
        <v>2</v>
      </c>
      <c r="B9" s="4" t="s">
        <v>18</v>
      </c>
      <c r="C9" s="4">
        <v>49033.42</v>
      </c>
    </row>
    <row r="10" spans="1:3" ht="15">
      <c r="A10" s="4">
        <v>3</v>
      </c>
      <c r="B10" s="4" t="s">
        <v>4</v>
      </c>
      <c r="C10" s="4">
        <v>38901.24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9"/>
  <sheetViews>
    <sheetView zoomScalePageLayoutView="0" workbookViewId="0" topLeftCell="A1">
      <selection activeCell="A17" sqref="A17:C1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6.75" customHeight="1">
      <c r="A2" s="108" t="s">
        <v>194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21">
        <v>54381.16</v>
      </c>
    </row>
    <row r="9" spans="1:3" ht="15">
      <c r="A9" s="4">
        <v>2</v>
      </c>
      <c r="B9" s="4" t="s">
        <v>18</v>
      </c>
      <c r="C9" s="21">
        <v>40545.5</v>
      </c>
    </row>
    <row r="10" spans="1:3" ht="15">
      <c r="A10" s="4">
        <v>3</v>
      </c>
      <c r="B10" s="4" t="s">
        <v>18</v>
      </c>
      <c r="C10" s="21">
        <v>45229.75</v>
      </c>
    </row>
    <row r="11" spans="1:3" ht="15">
      <c r="A11" s="4">
        <v>4</v>
      </c>
      <c r="B11" s="4" t="s">
        <v>18</v>
      </c>
      <c r="C11" s="21">
        <v>41525.41</v>
      </c>
    </row>
    <row r="12" spans="1:3" ht="15">
      <c r="A12" s="4">
        <v>5</v>
      </c>
      <c r="B12" s="4" t="s">
        <v>4</v>
      </c>
      <c r="C12" s="21">
        <v>38919.05</v>
      </c>
    </row>
    <row r="13" spans="1:3" ht="15">
      <c r="A13" s="4"/>
      <c r="B13" s="4"/>
      <c r="C13" s="4"/>
    </row>
    <row r="14" ht="15">
      <c r="A14" s="1"/>
    </row>
    <row r="15" ht="15">
      <c r="A15" s="1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selection activeCell="A15" sqref="A15:C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8.75" customHeight="1">
      <c r="A2" s="108" t="s">
        <v>195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29204.91</v>
      </c>
    </row>
    <row r="9" spans="1:3" ht="15">
      <c r="A9" s="4">
        <v>2</v>
      </c>
      <c r="B9" s="4" t="s">
        <v>18</v>
      </c>
      <c r="C9" s="4">
        <v>28206.25</v>
      </c>
    </row>
    <row r="10" spans="1:3" ht="15">
      <c r="A10" s="4">
        <v>3</v>
      </c>
      <c r="B10" s="4" t="s">
        <v>4</v>
      </c>
      <c r="C10" s="4">
        <v>28990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6.75" customHeight="1">
      <c r="A2" s="108" t="s">
        <v>196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185</v>
      </c>
      <c r="C8" s="15">
        <v>12251.51</v>
      </c>
    </row>
    <row r="9" spans="1:3" ht="15">
      <c r="A9" s="4"/>
      <c r="B9" s="4"/>
      <c r="C9" s="4"/>
    </row>
    <row r="10" spans="1:4" ht="15">
      <c r="A10" s="5"/>
      <c r="B10" s="5"/>
      <c r="C10" s="5"/>
      <c r="D10" s="2"/>
    </row>
    <row r="11" spans="1:4" ht="15" customHeight="1">
      <c r="A11" s="114"/>
      <c r="B11" s="114"/>
      <c r="D11" s="6"/>
    </row>
    <row r="12" ht="15">
      <c r="A12" s="7"/>
    </row>
    <row r="13" ht="15">
      <c r="A13" s="7"/>
    </row>
  </sheetData>
  <sheetProtection/>
  <mergeCells count="5">
    <mergeCell ref="A1:C1"/>
    <mergeCell ref="A2:C2"/>
    <mergeCell ref="A3:C3"/>
    <mergeCell ref="A4:D4"/>
    <mergeCell ref="A11:B11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16" t="s">
        <v>5</v>
      </c>
      <c r="B1" s="116"/>
      <c r="C1" s="116"/>
      <c r="D1" s="49"/>
    </row>
    <row r="2" spans="1:4" ht="48.75" customHeight="1">
      <c r="A2" s="108" t="s">
        <v>186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29175.3</v>
      </c>
    </row>
    <row r="9" spans="1:3" ht="15">
      <c r="A9" s="4">
        <v>2</v>
      </c>
      <c r="B9" s="4" t="s">
        <v>4</v>
      </c>
      <c r="C9" s="4">
        <v>31756.15</v>
      </c>
    </row>
    <row r="10" spans="1:3" ht="15">
      <c r="A10" s="4"/>
      <c r="B10" s="4"/>
      <c r="C10" s="4"/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3.5" customHeight="1">
      <c r="A2" s="108" t="s">
        <v>175</v>
      </c>
      <c r="B2" s="108"/>
      <c r="C2" s="108"/>
      <c r="D2" s="5"/>
    </row>
    <row r="3" spans="1:4" ht="15" customHeight="1">
      <c r="A3" s="113"/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21">
        <v>42191.22</v>
      </c>
    </row>
    <row r="9" spans="1:3" ht="15">
      <c r="A9" s="4">
        <v>2</v>
      </c>
      <c r="B9" s="4" t="s">
        <v>18</v>
      </c>
      <c r="C9" s="21">
        <v>44905.55</v>
      </c>
    </row>
    <row r="10" spans="1:3" ht="15">
      <c r="A10" s="4">
        <v>3</v>
      </c>
      <c r="B10" s="4" t="s">
        <v>18</v>
      </c>
      <c r="C10" s="21">
        <v>33789.24</v>
      </c>
    </row>
    <row r="11" spans="1:3" ht="15">
      <c r="A11" s="4">
        <v>4</v>
      </c>
      <c r="B11" s="4" t="s">
        <v>18</v>
      </c>
      <c r="C11" s="21">
        <v>39197.96</v>
      </c>
    </row>
    <row r="12" spans="1:3" ht="15">
      <c r="A12" s="4">
        <v>5</v>
      </c>
      <c r="B12" s="4" t="s">
        <v>18</v>
      </c>
      <c r="C12" s="4">
        <v>45416.69</v>
      </c>
    </row>
    <row r="13" spans="1:3" ht="15">
      <c r="A13" s="4">
        <v>6</v>
      </c>
      <c r="B13" s="4" t="s">
        <v>4</v>
      </c>
      <c r="C13" s="21">
        <v>38553.81</v>
      </c>
    </row>
    <row r="14" ht="15">
      <c r="A14" s="1"/>
    </row>
    <row r="15" spans="1:4" ht="15">
      <c r="A15" s="5"/>
      <c r="B15" s="5"/>
      <c r="C15" s="5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5.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51" customHeight="1">
      <c r="A2" s="108" t="s">
        <v>31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58055</v>
      </c>
    </row>
    <row r="9" spans="1:3" ht="15">
      <c r="A9" s="4">
        <v>2</v>
      </c>
      <c r="B9" s="4" t="s">
        <v>30</v>
      </c>
      <c r="C9" s="4">
        <v>53124</v>
      </c>
    </row>
    <row r="10" spans="1:3" ht="15">
      <c r="A10" s="4">
        <v>3</v>
      </c>
      <c r="B10" s="4" t="s">
        <v>30</v>
      </c>
      <c r="C10" s="4">
        <v>45402</v>
      </c>
    </row>
    <row r="11" spans="1:3" ht="15">
      <c r="A11" s="4">
        <v>4</v>
      </c>
      <c r="B11" s="4" t="s">
        <v>30</v>
      </c>
      <c r="C11" s="4">
        <v>49413</v>
      </c>
    </row>
    <row r="12" spans="1:3" ht="15">
      <c r="A12" s="4">
        <v>5</v>
      </c>
      <c r="B12" s="4" t="s">
        <v>30</v>
      </c>
      <c r="C12" s="4">
        <v>36857</v>
      </c>
    </row>
    <row r="13" spans="1:3" ht="15">
      <c r="A13" s="4">
        <v>6</v>
      </c>
      <c r="B13" s="4" t="s">
        <v>24</v>
      </c>
      <c r="C13" s="4">
        <v>46739</v>
      </c>
    </row>
    <row r="14" spans="1:3" ht="15">
      <c r="A14" s="5"/>
      <c r="B14" s="5"/>
      <c r="C14" s="5"/>
    </row>
    <row r="15" spans="1:3" ht="15">
      <c r="A15" s="5"/>
      <c r="B15" s="5"/>
      <c r="C15" s="5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6:B16"/>
    <mergeCell ref="A4:D4"/>
    <mergeCell ref="A1:C1"/>
    <mergeCell ref="A2:C2"/>
    <mergeCell ref="A3:C3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6.71093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5" customHeight="1">
      <c r="A2" s="108" t="s">
        <v>35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17">
        <v>31011</v>
      </c>
    </row>
    <row r="9" spans="1:3" ht="15">
      <c r="A9" s="4">
        <v>2</v>
      </c>
      <c r="B9" s="4" t="s">
        <v>30</v>
      </c>
      <c r="C9" s="17">
        <v>43534</v>
      </c>
    </row>
    <row r="10" spans="1:3" ht="15">
      <c r="A10" s="4">
        <v>3</v>
      </c>
      <c r="B10" s="4" t="s">
        <v>30</v>
      </c>
      <c r="C10" s="17">
        <v>44394</v>
      </c>
    </row>
    <row r="11" spans="1:3" ht="15">
      <c r="A11" s="4">
        <v>4</v>
      </c>
      <c r="B11" s="4" t="s">
        <v>4</v>
      </c>
      <c r="C11" s="17">
        <v>28280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C15" s="18"/>
      <c r="D15" s="6"/>
    </row>
    <row r="16" ht="15">
      <c r="A16" s="7"/>
    </row>
    <row r="17" spans="1:3" ht="15">
      <c r="A17" s="7"/>
      <c r="C17" s="18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2.25" customHeight="1">
      <c r="A2" s="108" t="s">
        <v>6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69096</v>
      </c>
    </row>
    <row r="9" spans="1:3" ht="15">
      <c r="A9" s="4">
        <v>2</v>
      </c>
      <c r="B9" s="4" t="s">
        <v>4</v>
      </c>
      <c r="C9" s="4">
        <v>46121</v>
      </c>
    </row>
    <row r="10" spans="1:3" ht="15">
      <c r="A10" s="4">
        <v>3</v>
      </c>
      <c r="B10" s="4" t="s">
        <v>18</v>
      </c>
      <c r="C10" s="4">
        <v>36503</v>
      </c>
    </row>
    <row r="11" spans="1:3" ht="15">
      <c r="A11" s="4">
        <v>4</v>
      </c>
      <c r="B11" s="4" t="s">
        <v>18</v>
      </c>
      <c r="C11" s="4">
        <v>41019</v>
      </c>
    </row>
    <row r="12" spans="1:3" ht="15">
      <c r="A12" s="4">
        <v>5</v>
      </c>
      <c r="B12" s="4" t="s">
        <v>18</v>
      </c>
      <c r="C12" s="4">
        <v>39818</v>
      </c>
    </row>
    <row r="13" spans="1:3" ht="15">
      <c r="A13" s="4">
        <v>6</v>
      </c>
      <c r="B13" s="4" t="s">
        <v>18</v>
      </c>
      <c r="C13" s="4">
        <v>29802</v>
      </c>
    </row>
    <row r="14" spans="1:3" ht="15">
      <c r="A14" s="4">
        <v>7</v>
      </c>
      <c r="B14" s="4" t="s">
        <v>18</v>
      </c>
      <c r="C14" s="4">
        <v>38057</v>
      </c>
    </row>
    <row r="15" spans="1:3" ht="15">
      <c r="A15" s="4">
        <v>8</v>
      </c>
      <c r="B15" s="4" t="s">
        <v>18</v>
      </c>
      <c r="C15" s="4">
        <v>51391</v>
      </c>
    </row>
    <row r="16" ht="15">
      <c r="A16" s="1"/>
    </row>
    <row r="17" ht="15">
      <c r="A17" s="1"/>
    </row>
    <row r="18" spans="1:4" ht="15">
      <c r="A18" s="5"/>
      <c r="B18" s="5"/>
      <c r="C18" s="5"/>
      <c r="D18" s="2"/>
    </row>
    <row r="19" spans="1:4" ht="15" customHeight="1">
      <c r="A19" s="114"/>
      <c r="B19" s="114"/>
      <c r="D19" s="6"/>
    </row>
    <row r="20" ht="15">
      <c r="A20" s="7"/>
    </row>
    <row r="21" ht="15">
      <c r="A21" s="7"/>
    </row>
  </sheetData>
  <sheetProtection/>
  <mergeCells count="5">
    <mergeCell ref="A1:C1"/>
    <mergeCell ref="A2:C2"/>
    <mergeCell ref="A3:C3"/>
    <mergeCell ref="A4:D4"/>
    <mergeCell ref="A19:B19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4.00390625" style="0" customWidth="1"/>
    <col min="2" max="2" width="23.140625" style="0" customWidth="1"/>
    <col min="3" max="3" width="35.57421875" style="0" customWidth="1"/>
  </cols>
  <sheetData>
    <row r="1" spans="1:3" ht="45" customHeight="1">
      <c r="A1" s="107" t="s">
        <v>5</v>
      </c>
      <c r="B1" s="107"/>
      <c r="C1" s="107"/>
    </row>
    <row r="2" spans="1:3" ht="33.75" customHeight="1">
      <c r="A2" s="108" t="s">
        <v>157</v>
      </c>
      <c r="B2" s="108"/>
      <c r="C2" s="108"/>
    </row>
    <row r="3" spans="1:3" ht="15">
      <c r="A3" s="109"/>
      <c r="B3" s="109"/>
      <c r="C3" s="109"/>
    </row>
    <row r="4" ht="15">
      <c r="A4" s="1"/>
    </row>
    <row r="5" spans="1:3" ht="30">
      <c r="A5" s="3" t="s">
        <v>1</v>
      </c>
      <c r="B5" s="3" t="s">
        <v>2</v>
      </c>
      <c r="C5" s="3" t="s">
        <v>3</v>
      </c>
    </row>
    <row r="6" spans="1:3" ht="15">
      <c r="A6" s="3">
        <v>1</v>
      </c>
      <c r="B6" s="3">
        <v>3</v>
      </c>
      <c r="C6" s="3">
        <v>4</v>
      </c>
    </row>
    <row r="7" spans="1:3" ht="15">
      <c r="A7" s="3">
        <v>1</v>
      </c>
      <c r="B7" s="4" t="s">
        <v>16</v>
      </c>
      <c r="C7" s="94">
        <v>31881.41</v>
      </c>
    </row>
    <row r="8" spans="1:3" ht="15">
      <c r="A8" s="3">
        <v>2</v>
      </c>
      <c r="B8" s="4" t="s">
        <v>18</v>
      </c>
      <c r="C8" s="94">
        <v>30063.51</v>
      </c>
    </row>
    <row r="9" spans="1:3" ht="15">
      <c r="A9" s="3">
        <v>3</v>
      </c>
      <c r="B9" s="4" t="s">
        <v>4</v>
      </c>
      <c r="C9" s="94">
        <v>34610.49</v>
      </c>
    </row>
    <row r="10" ht="15">
      <c r="A10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0" customHeight="1">
      <c r="A2" s="108" t="s">
        <v>7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43017</v>
      </c>
    </row>
    <row r="9" spans="1:3" ht="15">
      <c r="A9" s="4">
        <v>2</v>
      </c>
      <c r="B9" s="4" t="s">
        <v>4</v>
      </c>
      <c r="C9" s="4">
        <v>39797</v>
      </c>
    </row>
    <row r="10" spans="1:3" ht="30">
      <c r="A10" s="4">
        <v>3</v>
      </c>
      <c r="B10" s="4" t="s">
        <v>17</v>
      </c>
      <c r="C10" s="4">
        <v>43700</v>
      </c>
    </row>
    <row r="11" spans="1:3" ht="30">
      <c r="A11" s="4">
        <v>4</v>
      </c>
      <c r="B11" s="4" t="s">
        <v>17</v>
      </c>
      <c r="C11" s="4">
        <v>43700</v>
      </c>
    </row>
    <row r="12" spans="1:3" ht="15">
      <c r="A12" s="10">
        <v>5</v>
      </c>
      <c r="B12" s="4" t="s">
        <v>18</v>
      </c>
      <c r="C12" s="11">
        <v>43651</v>
      </c>
    </row>
    <row r="13" spans="1:3" ht="15">
      <c r="A13" s="12"/>
      <c r="B13" s="11"/>
      <c r="C13" s="1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5.25" customHeight="1">
      <c r="A2" s="108" t="s">
        <v>20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.75" thickBot="1">
      <c r="A7" s="3">
        <v>1</v>
      </c>
      <c r="B7" s="3">
        <v>2</v>
      </c>
      <c r="C7" s="3">
        <v>3</v>
      </c>
    </row>
    <row r="8" spans="1:3" ht="15.75" thickBot="1">
      <c r="A8" s="4">
        <v>1</v>
      </c>
      <c r="B8" s="13" t="s">
        <v>16</v>
      </c>
      <c r="C8" s="4">
        <v>54487</v>
      </c>
    </row>
    <row r="9" spans="1:3" ht="15.75" thickBot="1">
      <c r="A9" s="4">
        <v>2</v>
      </c>
      <c r="B9" s="14" t="s">
        <v>18</v>
      </c>
      <c r="C9" s="4">
        <v>42364</v>
      </c>
    </row>
    <row r="10" spans="1:3" ht="15.75" thickBot="1">
      <c r="A10" s="4">
        <v>3</v>
      </c>
      <c r="B10" s="14" t="s">
        <v>18</v>
      </c>
      <c r="C10" s="4">
        <v>36440</v>
      </c>
    </row>
    <row r="11" spans="1:3" ht="15.75" thickBot="1">
      <c r="A11" s="4">
        <v>4</v>
      </c>
      <c r="B11" s="14" t="s">
        <v>18</v>
      </c>
      <c r="C11" s="4">
        <v>35391</v>
      </c>
    </row>
    <row r="12" spans="1:3" ht="15.75" thickBot="1">
      <c r="A12" s="4">
        <v>5</v>
      </c>
      <c r="B12" s="14" t="s">
        <v>4</v>
      </c>
      <c r="C12" s="4">
        <v>43766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8"/>
  <sheetViews>
    <sheetView zoomScalePageLayoutView="0" workbookViewId="0" topLeftCell="A1">
      <selection activeCell="A16" sqref="A16:B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9.75" customHeight="1">
      <c r="A2" s="108" t="s">
        <v>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47727.89</v>
      </c>
    </row>
    <row r="9" spans="1:3" ht="15">
      <c r="A9" s="4">
        <v>2</v>
      </c>
      <c r="B9" s="4" t="s">
        <v>27</v>
      </c>
      <c r="C9" s="4">
        <v>41874.86</v>
      </c>
    </row>
    <row r="10" spans="1:3" ht="15">
      <c r="A10" s="4">
        <v>3</v>
      </c>
      <c r="B10" s="4" t="s">
        <v>28</v>
      </c>
      <c r="C10" s="4">
        <v>52452.36</v>
      </c>
    </row>
    <row r="11" spans="1:3" ht="15">
      <c r="A11" s="4">
        <v>4</v>
      </c>
      <c r="B11" s="4" t="s">
        <v>28</v>
      </c>
      <c r="C11" s="4">
        <v>35309.29</v>
      </c>
    </row>
    <row r="12" spans="1:3" ht="15">
      <c r="A12" s="11">
        <v>5</v>
      </c>
      <c r="B12" s="4" t="s">
        <v>28</v>
      </c>
      <c r="C12" s="4">
        <v>40420.97</v>
      </c>
    </row>
    <row r="13" spans="1:3" ht="15">
      <c r="A13" s="11">
        <v>6</v>
      </c>
      <c r="B13" s="4" t="s">
        <v>28</v>
      </c>
      <c r="C13" s="15">
        <v>35651.95</v>
      </c>
    </row>
    <row r="14" spans="1:4" ht="15">
      <c r="A14" s="11">
        <v>7</v>
      </c>
      <c r="B14" s="4" t="s">
        <v>28</v>
      </c>
      <c r="C14" s="4">
        <v>35021.52</v>
      </c>
      <c r="D14" s="2"/>
    </row>
    <row r="15" spans="1:4" ht="15">
      <c r="A15" s="16"/>
      <c r="B15" s="5"/>
      <c r="C15" s="5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5.75" customHeight="1">
      <c r="A2" s="108" t="s">
        <v>9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39097.92</v>
      </c>
    </row>
    <row r="9" spans="1:3" ht="15">
      <c r="A9" s="4">
        <v>2</v>
      </c>
      <c r="B9" s="4" t="s">
        <v>18</v>
      </c>
      <c r="C9" s="4">
        <v>53504.58</v>
      </c>
    </row>
    <row r="10" spans="1:3" ht="15">
      <c r="A10" s="4">
        <v>3</v>
      </c>
      <c r="B10" s="4" t="s">
        <v>18</v>
      </c>
      <c r="C10" s="15">
        <v>51741.1</v>
      </c>
    </row>
    <row r="11" spans="1:3" ht="15">
      <c r="A11" s="4">
        <v>4</v>
      </c>
      <c r="B11" s="4" t="s">
        <v>18</v>
      </c>
      <c r="C11" s="4">
        <v>28840.83</v>
      </c>
    </row>
    <row r="12" spans="1:3" ht="15">
      <c r="A12" s="4">
        <v>5</v>
      </c>
      <c r="B12" s="4" t="s">
        <v>18</v>
      </c>
      <c r="C12" s="4">
        <v>39566.82</v>
      </c>
    </row>
    <row r="13" spans="1:3" ht="15">
      <c r="A13" s="4">
        <v>6</v>
      </c>
      <c r="B13" s="4" t="s">
        <v>27</v>
      </c>
      <c r="C13" s="4">
        <v>34197.04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9" customHeight="1">
      <c r="A2" s="108" t="s">
        <v>10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57954.81</v>
      </c>
    </row>
    <row r="9" spans="1:3" ht="15">
      <c r="A9" s="4">
        <v>2</v>
      </c>
      <c r="B9" s="4" t="s">
        <v>28</v>
      </c>
      <c r="C9" s="4">
        <v>38987.96</v>
      </c>
    </row>
    <row r="10" spans="1:3" ht="15">
      <c r="A10" s="4">
        <v>3</v>
      </c>
      <c r="B10" s="4" t="s">
        <v>28</v>
      </c>
      <c r="C10" s="15">
        <v>46803</v>
      </c>
    </row>
    <row r="11" spans="1:3" ht="15">
      <c r="A11" s="4">
        <v>4</v>
      </c>
      <c r="B11" s="4" t="s">
        <v>28</v>
      </c>
      <c r="C11" s="4">
        <v>43258.83</v>
      </c>
    </row>
    <row r="12" spans="1:3" ht="15">
      <c r="A12" s="4">
        <v>5</v>
      </c>
      <c r="B12" s="4" t="s">
        <v>28</v>
      </c>
      <c r="C12" s="4">
        <v>50665.05</v>
      </c>
    </row>
    <row r="13" spans="1:3" ht="15">
      <c r="A13" s="4">
        <v>6</v>
      </c>
      <c r="B13" s="4" t="s">
        <v>27</v>
      </c>
      <c r="C13" s="4">
        <v>42433.77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H25" sqref="H25:I2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8.75" customHeight="1">
      <c r="A2" s="108" t="s">
        <v>11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15">
        <v>38345</v>
      </c>
    </row>
    <row r="9" spans="1:3" ht="15">
      <c r="A9" s="4">
        <v>2</v>
      </c>
      <c r="B9" s="4" t="s">
        <v>28</v>
      </c>
      <c r="C9" s="15">
        <v>39741</v>
      </c>
    </row>
    <row r="10" spans="1:3" ht="15">
      <c r="A10" s="4">
        <v>3</v>
      </c>
      <c r="B10" s="4" t="s">
        <v>28</v>
      </c>
      <c r="C10" s="15">
        <v>37122</v>
      </c>
    </row>
    <row r="11" spans="1:3" ht="15">
      <c r="A11" s="4">
        <v>4</v>
      </c>
      <c r="B11" s="4" t="s">
        <v>27</v>
      </c>
      <c r="C11" s="15">
        <v>34973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53.25" customHeight="1">
      <c r="A2" s="108" t="s">
        <v>12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40823.51</v>
      </c>
    </row>
    <row r="9" spans="1:3" ht="15">
      <c r="A9" s="3">
        <v>2</v>
      </c>
      <c r="B9" s="4" t="s">
        <v>18</v>
      </c>
      <c r="C9" s="15">
        <v>33801.7</v>
      </c>
    </row>
    <row r="10" spans="1:3" ht="15">
      <c r="A10" s="3">
        <v>3</v>
      </c>
      <c r="B10" s="4" t="s">
        <v>18</v>
      </c>
      <c r="C10" s="4">
        <v>31541.94</v>
      </c>
    </row>
    <row r="11" spans="1:3" ht="15">
      <c r="A11" s="3">
        <v>4</v>
      </c>
      <c r="B11" s="4" t="s">
        <v>4</v>
      </c>
      <c r="C11" s="4">
        <v>32629.79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6" customHeight="1">
      <c r="A2" s="108" t="s">
        <v>13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15">
        <f>217934.83/5</f>
        <v>43586.966</v>
      </c>
    </row>
    <row r="9" spans="1:3" ht="15">
      <c r="A9" s="4">
        <v>2</v>
      </c>
      <c r="B9" s="4" t="s">
        <v>18</v>
      </c>
      <c r="C9" s="15">
        <f>(584620.6/12)</f>
        <v>48718.38333333333</v>
      </c>
    </row>
    <row r="10" spans="1:3" ht="15">
      <c r="A10" s="4">
        <v>3</v>
      </c>
      <c r="B10" s="4" t="s">
        <v>18</v>
      </c>
      <c r="C10" s="15">
        <f>576223.1/12</f>
        <v>48018.59166666667</v>
      </c>
    </row>
    <row r="11" spans="1:3" ht="15">
      <c r="A11" s="4">
        <v>4</v>
      </c>
      <c r="B11" s="4" t="s">
        <v>18</v>
      </c>
      <c r="C11" s="15">
        <f>(147872.66+381660.89)/12</f>
        <v>44127.79583333334</v>
      </c>
    </row>
    <row r="12" spans="1:3" ht="15">
      <c r="A12" s="4">
        <v>5</v>
      </c>
      <c r="B12" s="4" t="s">
        <v>27</v>
      </c>
      <c r="C12" s="15">
        <f>430743.7/11</f>
        <v>39158.51818181818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8"/>
  <sheetViews>
    <sheetView zoomScalePageLayoutView="0" workbookViewId="0" topLeftCell="A1">
      <selection activeCell="A16" sqref="A16:B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4.25" customHeight="1">
      <c r="A2" s="108" t="s">
        <v>14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44612.58</v>
      </c>
    </row>
    <row r="9" spans="1:3" ht="15">
      <c r="A9" s="3">
        <v>2</v>
      </c>
      <c r="B9" s="4" t="s">
        <v>4</v>
      </c>
      <c r="C9" s="15">
        <v>38290.5</v>
      </c>
    </row>
    <row r="10" spans="1:3" ht="15">
      <c r="A10" s="3">
        <v>3</v>
      </c>
      <c r="B10" s="4" t="s">
        <v>18</v>
      </c>
      <c r="C10" s="4">
        <v>38560.65</v>
      </c>
    </row>
    <row r="11" spans="1:3" ht="15">
      <c r="A11" s="3">
        <v>4</v>
      </c>
      <c r="B11" s="4" t="s">
        <v>18</v>
      </c>
      <c r="C11" s="4">
        <v>34535.34</v>
      </c>
    </row>
    <row r="12" spans="1:3" ht="15">
      <c r="A12" s="19">
        <v>5</v>
      </c>
      <c r="B12" s="4" t="s">
        <v>18</v>
      </c>
      <c r="C12" s="11">
        <v>35283.59</v>
      </c>
    </row>
    <row r="13" spans="1:3" ht="15">
      <c r="A13" s="19">
        <v>6</v>
      </c>
      <c r="B13" s="4" t="s">
        <v>18</v>
      </c>
      <c r="C13" s="11">
        <v>34196.62</v>
      </c>
    </row>
    <row r="14" spans="1:4" ht="15">
      <c r="A14" s="19">
        <v>7</v>
      </c>
      <c r="B14" s="4" t="s">
        <v>18</v>
      </c>
      <c r="C14" s="11">
        <v>40785.15</v>
      </c>
      <c r="D14" s="2"/>
    </row>
    <row r="15" spans="1:4" ht="15">
      <c r="A15" s="20"/>
      <c r="B15" s="5"/>
      <c r="C15" s="16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8.75" customHeight="1">
      <c r="A2" s="108" t="s">
        <v>34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33</v>
      </c>
      <c r="C8" s="4">
        <v>43749.82</v>
      </c>
    </row>
    <row r="9" spans="1:3" ht="15">
      <c r="A9" s="4">
        <v>2</v>
      </c>
      <c r="B9" s="4" t="s">
        <v>4</v>
      </c>
      <c r="C9" s="4">
        <v>42232.06</v>
      </c>
    </row>
    <row r="10" spans="1:3" ht="15">
      <c r="A10" s="4">
        <v>3</v>
      </c>
      <c r="B10" s="4" t="s">
        <v>18</v>
      </c>
      <c r="C10" s="15">
        <v>42892.6</v>
      </c>
    </row>
    <row r="11" spans="1:3" ht="15">
      <c r="A11" s="4">
        <v>4</v>
      </c>
      <c r="B11" s="4" t="s">
        <v>18</v>
      </c>
      <c r="C11" s="4">
        <v>27323.68</v>
      </c>
    </row>
    <row r="12" spans="1:3" ht="15">
      <c r="A12" s="4"/>
      <c r="B12" s="4"/>
      <c r="C12" s="4"/>
    </row>
    <row r="13" spans="1:3" ht="15">
      <c r="A13" s="5"/>
      <c r="B13" s="5"/>
      <c r="C13" s="5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38.57421875" style="0" customWidth="1"/>
  </cols>
  <sheetData>
    <row r="1" spans="1:3" ht="34.5" customHeight="1">
      <c r="A1" s="107" t="s">
        <v>5</v>
      </c>
      <c r="B1" s="107"/>
      <c r="C1" s="107"/>
    </row>
    <row r="2" spans="1:3" ht="36" customHeight="1">
      <c r="A2" s="108" t="s">
        <v>158</v>
      </c>
      <c r="B2" s="108"/>
      <c r="C2" s="108"/>
    </row>
    <row r="3" spans="1:3" ht="15">
      <c r="A3" s="109"/>
      <c r="B3" s="109"/>
      <c r="C3" s="109"/>
    </row>
    <row r="4" ht="15">
      <c r="A4" s="1"/>
    </row>
    <row r="5" spans="1:3" ht="30">
      <c r="A5" s="3" t="s">
        <v>1</v>
      </c>
      <c r="B5" s="3" t="s">
        <v>2</v>
      </c>
      <c r="C5" s="3" t="s">
        <v>3</v>
      </c>
    </row>
    <row r="6" spans="1:3" ht="15">
      <c r="A6" s="95">
        <v>1</v>
      </c>
      <c r="B6" s="95">
        <v>3</v>
      </c>
      <c r="C6" s="95">
        <v>4</v>
      </c>
    </row>
    <row r="7" spans="1:3" ht="15">
      <c r="A7" s="3">
        <v>1</v>
      </c>
      <c r="B7" s="4" t="s">
        <v>16</v>
      </c>
      <c r="C7" s="94">
        <v>45678.53</v>
      </c>
    </row>
    <row r="8" spans="1:3" ht="15">
      <c r="A8" s="3">
        <v>2</v>
      </c>
      <c r="B8" s="4" t="s">
        <v>18</v>
      </c>
      <c r="C8" s="94">
        <v>47866.06</v>
      </c>
    </row>
    <row r="9" spans="1:3" ht="15">
      <c r="A9" s="3">
        <v>3</v>
      </c>
      <c r="B9" s="4" t="s">
        <v>18</v>
      </c>
      <c r="C9" s="94">
        <v>46860.27</v>
      </c>
    </row>
    <row r="10" spans="1:3" ht="15">
      <c r="A10" s="3">
        <v>4</v>
      </c>
      <c r="B10" s="4" t="s">
        <v>18</v>
      </c>
      <c r="C10" s="94">
        <v>44793.66</v>
      </c>
    </row>
    <row r="11" spans="1:3" ht="28.5" customHeight="1">
      <c r="A11" s="3">
        <v>5</v>
      </c>
      <c r="B11" s="4" t="s">
        <v>4</v>
      </c>
      <c r="C11" s="94">
        <v>45788.66</v>
      </c>
    </row>
    <row r="12" ht="15" hidden="1">
      <c r="A12" s="1"/>
    </row>
    <row r="13" spans="1:3" ht="15">
      <c r="A13" s="5"/>
      <c r="B13" s="5"/>
      <c r="C13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29.25" customHeight="1">
      <c r="A2" s="108" t="s">
        <v>15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22</v>
      </c>
      <c r="C8" s="4">
        <v>66400.62</v>
      </c>
    </row>
    <row r="9" spans="1:3" ht="15">
      <c r="A9" s="4">
        <v>2</v>
      </c>
      <c r="B9" s="4" t="s">
        <v>24</v>
      </c>
      <c r="C9" s="4">
        <v>43486.25</v>
      </c>
    </row>
    <row r="10" spans="1:3" ht="15">
      <c r="A10" s="4">
        <v>3</v>
      </c>
      <c r="B10" s="4" t="s">
        <v>18</v>
      </c>
      <c r="C10" s="4">
        <v>46999.71</v>
      </c>
    </row>
    <row r="11" spans="1:3" ht="15">
      <c r="A11" s="4">
        <v>4</v>
      </c>
      <c r="B11" s="4" t="s">
        <v>18</v>
      </c>
      <c r="C11" s="4">
        <v>52128.79</v>
      </c>
    </row>
    <row r="12" spans="1:3" ht="15">
      <c r="A12" s="4">
        <v>5</v>
      </c>
      <c r="B12" s="4" t="s">
        <v>18</v>
      </c>
      <c r="C12" s="4">
        <v>38898.88</v>
      </c>
    </row>
    <row r="13" spans="1:3" ht="15">
      <c r="A13" s="4">
        <v>6</v>
      </c>
      <c r="B13" s="4" t="s">
        <v>18</v>
      </c>
      <c r="C13" s="4">
        <v>37261.57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9.75" customHeight="1">
      <c r="A2" s="108" t="s">
        <v>32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37911.47</v>
      </c>
    </row>
    <row r="9" spans="1:3" ht="15">
      <c r="A9" s="4">
        <v>2</v>
      </c>
      <c r="B9" s="4" t="s">
        <v>18</v>
      </c>
      <c r="C9" s="4">
        <v>37820.37</v>
      </c>
    </row>
    <row r="10" spans="1:3" ht="15">
      <c r="A10" s="4">
        <v>3</v>
      </c>
      <c r="B10" s="4" t="s">
        <v>18</v>
      </c>
      <c r="C10" s="4">
        <v>37820.37</v>
      </c>
    </row>
    <row r="11" spans="1:3" ht="15">
      <c r="A11" s="4">
        <v>4</v>
      </c>
      <c r="B11" s="4" t="s">
        <v>27</v>
      </c>
      <c r="C11" s="4">
        <v>39595.56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B1:D1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.140625" style="0" customWidth="1"/>
    <col min="2" max="2" width="6.7109375" style="0" customWidth="1"/>
    <col min="3" max="3" width="34.00390625" style="0" customWidth="1"/>
    <col min="4" max="4" width="29.8515625" style="24" customWidth="1"/>
  </cols>
  <sheetData>
    <row r="1" spans="2:4" ht="52.5" customHeight="1">
      <c r="B1" s="116" t="s">
        <v>5</v>
      </c>
      <c r="C1" s="116"/>
      <c r="D1" s="116"/>
    </row>
    <row r="2" spans="2:4" ht="36" customHeight="1">
      <c r="B2" s="117" t="s">
        <v>130</v>
      </c>
      <c r="C2" s="117"/>
      <c r="D2" s="117"/>
    </row>
    <row r="3" spans="2:4" ht="15">
      <c r="B3" s="109" t="s">
        <v>0</v>
      </c>
      <c r="C3" s="109"/>
      <c r="D3" s="109"/>
    </row>
    <row r="4" spans="2:4" ht="15">
      <c r="B4" s="109"/>
      <c r="C4" s="109"/>
      <c r="D4" s="109"/>
    </row>
    <row r="5" ht="15">
      <c r="B5" s="1"/>
    </row>
    <row r="6" spans="2:4" ht="30">
      <c r="B6" s="3" t="s">
        <v>1</v>
      </c>
      <c r="C6" s="3" t="s">
        <v>2</v>
      </c>
      <c r="D6" s="3" t="s">
        <v>3</v>
      </c>
    </row>
    <row r="7" spans="2:4" ht="15">
      <c r="B7" s="3">
        <v>1</v>
      </c>
      <c r="C7" s="3">
        <v>3</v>
      </c>
      <c r="D7" s="3">
        <v>4</v>
      </c>
    </row>
    <row r="8" spans="2:4" ht="15.75" customHeight="1">
      <c r="B8" s="4">
        <v>1</v>
      </c>
      <c r="C8" s="4" t="s">
        <v>16</v>
      </c>
      <c r="D8" s="4">
        <v>44105</v>
      </c>
    </row>
    <row r="9" spans="2:4" ht="15">
      <c r="B9" s="4">
        <v>2</v>
      </c>
      <c r="C9" s="4" t="s">
        <v>18</v>
      </c>
      <c r="D9" s="4">
        <v>46128</v>
      </c>
    </row>
    <row r="10" spans="2:4" ht="17.25" customHeight="1">
      <c r="B10" s="4">
        <v>3</v>
      </c>
      <c r="C10" s="4" t="s">
        <v>18</v>
      </c>
      <c r="D10" s="4">
        <v>42085</v>
      </c>
    </row>
    <row r="11" spans="2:4" ht="17.25" customHeight="1">
      <c r="B11" s="4">
        <v>4</v>
      </c>
      <c r="C11" s="4" t="s">
        <v>4</v>
      </c>
      <c r="D11" s="4">
        <v>38412</v>
      </c>
    </row>
    <row r="12" spans="2:4" ht="15">
      <c r="B12" s="5"/>
      <c r="C12" s="5"/>
      <c r="D12" s="60"/>
    </row>
    <row r="13" spans="2:4" ht="15">
      <c r="B13" s="5"/>
      <c r="C13" s="5"/>
      <c r="D13" s="60"/>
    </row>
  </sheetData>
  <sheetProtection/>
  <mergeCells count="4">
    <mergeCell ref="B1:D1"/>
    <mergeCell ref="B2:D2"/>
    <mergeCell ref="B3:D3"/>
    <mergeCell ref="B4:D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C1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2.8515625" style="0" customWidth="1"/>
  </cols>
  <sheetData>
    <row r="1" spans="1:3" ht="73.5" customHeight="1">
      <c r="A1" s="107" t="s">
        <v>5</v>
      </c>
      <c r="B1" s="116"/>
      <c r="C1" s="107"/>
    </row>
    <row r="2" spans="1:3" ht="27.75" customHeight="1">
      <c r="A2" s="117" t="s">
        <v>131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5">
      <c r="A8" s="4">
        <v>1</v>
      </c>
      <c r="B8" s="4" t="s">
        <v>16</v>
      </c>
      <c r="C8" s="61">
        <f>402402.62/12</f>
        <v>33533.551666666666</v>
      </c>
    </row>
    <row r="9" spans="1:3" ht="15">
      <c r="A9" s="4">
        <v>2</v>
      </c>
      <c r="B9" s="4" t="s">
        <v>18</v>
      </c>
      <c r="C9" s="61">
        <f>421952.97/12</f>
        <v>35162.7475</v>
      </c>
    </row>
    <row r="10" spans="1:3" ht="15">
      <c r="A10" s="4">
        <v>3</v>
      </c>
      <c r="B10" s="4" t="s">
        <v>4</v>
      </c>
      <c r="C10" s="61">
        <f>547372.62/12</f>
        <v>45614.385</v>
      </c>
    </row>
    <row r="11" spans="1:3" ht="15">
      <c r="A11" s="4"/>
      <c r="B11" s="4"/>
      <c r="C11" s="4"/>
    </row>
    <row r="12" ht="15">
      <c r="A12" s="1"/>
    </row>
    <row r="13" spans="1:3" ht="15">
      <c r="A13" s="5"/>
      <c r="B13" s="5"/>
      <c r="C13" s="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C1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2.8515625" style="24" customWidth="1"/>
  </cols>
  <sheetData>
    <row r="1" spans="1:3" ht="51" customHeight="1">
      <c r="A1" s="107" t="s">
        <v>5</v>
      </c>
      <c r="B1" s="116"/>
      <c r="C1" s="107"/>
    </row>
    <row r="2" spans="1:3" ht="36" customHeight="1">
      <c r="A2" s="117" t="s">
        <v>133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24" customHeight="1">
      <c r="A8" s="4">
        <v>1</v>
      </c>
      <c r="B8" s="4" t="s">
        <v>16</v>
      </c>
      <c r="C8" s="4">
        <v>55985.82</v>
      </c>
    </row>
    <row r="9" spans="1:3" ht="21" customHeight="1">
      <c r="A9" s="4">
        <v>2</v>
      </c>
      <c r="B9" s="4" t="s">
        <v>18</v>
      </c>
      <c r="C9" s="4">
        <v>39634.87</v>
      </c>
    </row>
    <row r="10" spans="1:3" ht="18" customHeight="1">
      <c r="A10" s="4">
        <v>3</v>
      </c>
      <c r="B10" s="4" t="s">
        <v>18</v>
      </c>
      <c r="C10" s="4">
        <v>39980.31</v>
      </c>
    </row>
    <row r="11" spans="1:3" ht="15">
      <c r="A11" s="4">
        <v>4</v>
      </c>
      <c r="B11" s="4" t="s">
        <v>18</v>
      </c>
      <c r="C11" s="4">
        <v>35235.98</v>
      </c>
    </row>
    <row r="12" spans="1:3" ht="15">
      <c r="A12" s="4">
        <v>5</v>
      </c>
      <c r="B12" s="4" t="s">
        <v>4</v>
      </c>
      <c r="C12" s="4">
        <v>38213.43</v>
      </c>
    </row>
    <row r="13" spans="1:3" ht="15">
      <c r="A13" s="5"/>
      <c r="B13" s="5"/>
      <c r="C13" s="6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C1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24" customWidth="1"/>
    <col min="2" max="2" width="43.8515625" style="0" customWidth="1"/>
    <col min="3" max="3" width="22.8515625" style="24" customWidth="1"/>
  </cols>
  <sheetData>
    <row r="1" spans="1:3" ht="57.75" customHeight="1">
      <c r="A1" s="107" t="s">
        <v>5</v>
      </c>
      <c r="B1" s="116"/>
      <c r="C1" s="107"/>
    </row>
    <row r="2" spans="1:3" ht="32.25" customHeight="1">
      <c r="A2" s="117" t="s">
        <v>134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6" spans="1:3" ht="45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5">
      <c r="A8" s="3">
        <v>1</v>
      </c>
      <c r="B8" s="4" t="s">
        <v>16</v>
      </c>
      <c r="C8" s="63">
        <v>47800</v>
      </c>
    </row>
    <row r="9" spans="1:3" ht="16.5" customHeight="1">
      <c r="A9" s="3">
        <v>2</v>
      </c>
      <c r="B9" s="4" t="s">
        <v>4</v>
      </c>
      <c r="C9" s="63">
        <v>39400</v>
      </c>
    </row>
    <row r="10" spans="1:3" ht="15">
      <c r="A10" s="3">
        <v>3</v>
      </c>
      <c r="B10" s="4" t="s">
        <v>18</v>
      </c>
      <c r="C10" s="63">
        <v>41517</v>
      </c>
    </row>
    <row r="11" spans="1:3" ht="15">
      <c r="A11" s="3">
        <v>4</v>
      </c>
      <c r="B11" s="4" t="s">
        <v>18</v>
      </c>
      <c r="C11" s="63">
        <v>41605</v>
      </c>
    </row>
    <row r="12" spans="1:3" ht="15">
      <c r="A12" s="3">
        <v>5</v>
      </c>
      <c r="B12" s="4" t="s">
        <v>18</v>
      </c>
      <c r="C12" s="63">
        <v>39175</v>
      </c>
    </row>
    <row r="13" spans="1:3" ht="15">
      <c r="A13" s="60"/>
      <c r="B13" s="5"/>
      <c r="C13" s="62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"/>
  <sheetViews>
    <sheetView zoomScalePageLayoutView="0" workbookViewId="0" topLeftCell="A1">
      <selection activeCell="D29" sqref="D29"/>
    </sheetView>
  </sheetViews>
  <sheetFormatPr defaultColWidth="9.00390625" defaultRowHeight="15"/>
  <cols>
    <col min="1" max="1" width="6.7109375" style="0" customWidth="1"/>
    <col min="2" max="2" width="34.7109375" style="0" customWidth="1"/>
    <col min="3" max="3" width="22.8515625" style="0" customWidth="1"/>
  </cols>
  <sheetData>
    <row r="1" spans="1:3" ht="55.5" customHeight="1">
      <c r="A1" s="118" t="s">
        <v>5</v>
      </c>
      <c r="B1" s="119"/>
      <c r="C1" s="119"/>
    </row>
    <row r="2" spans="1:3" ht="60" customHeight="1">
      <c r="A2" s="120" t="s">
        <v>135</v>
      </c>
      <c r="B2" s="120"/>
      <c r="C2" s="120"/>
    </row>
    <row r="3" spans="1:3" ht="15" customHeight="1">
      <c r="A3" s="121" t="s">
        <v>0</v>
      </c>
      <c r="B3" s="121"/>
      <c r="C3" s="121"/>
    </row>
    <row r="4" spans="1:3" ht="15" customHeight="1">
      <c r="A4" s="121"/>
      <c r="B4" s="121"/>
      <c r="C4" s="121"/>
    </row>
    <row r="5" ht="15">
      <c r="A5" s="1"/>
    </row>
    <row r="6" spans="1:3" ht="45">
      <c r="A6" s="64" t="s">
        <v>1</v>
      </c>
      <c r="B6" s="64" t="s">
        <v>132</v>
      </c>
      <c r="C6" s="64" t="s">
        <v>3</v>
      </c>
    </row>
    <row r="7" spans="1:3" ht="15">
      <c r="A7" s="64">
        <v>1</v>
      </c>
      <c r="B7" s="64">
        <v>2</v>
      </c>
      <c r="C7" s="64">
        <v>4</v>
      </c>
    </row>
    <row r="8" spans="1:3" ht="23.25" customHeight="1">
      <c r="A8" s="65">
        <v>1</v>
      </c>
      <c r="B8" s="65" t="s">
        <v>16</v>
      </c>
      <c r="C8" s="65">
        <v>47003.6</v>
      </c>
    </row>
    <row r="9" spans="1:3" ht="15">
      <c r="A9" s="65">
        <v>2</v>
      </c>
      <c r="B9" s="65" t="s">
        <v>18</v>
      </c>
      <c r="C9" s="65">
        <v>40349.45</v>
      </c>
    </row>
    <row r="10" spans="1:3" ht="15">
      <c r="A10" s="65">
        <v>3</v>
      </c>
      <c r="B10" s="65" t="s">
        <v>18</v>
      </c>
      <c r="C10" s="65">
        <v>48849.08</v>
      </c>
    </row>
    <row r="11" spans="1:3" ht="15">
      <c r="A11" s="65">
        <v>4</v>
      </c>
      <c r="B11" s="65" t="s">
        <v>18</v>
      </c>
      <c r="C11" s="65">
        <v>33967.26</v>
      </c>
    </row>
    <row r="12" spans="1:3" ht="15">
      <c r="A12" s="65">
        <v>5</v>
      </c>
      <c r="B12" s="65" t="s">
        <v>4</v>
      </c>
      <c r="C12" s="65">
        <v>38872.22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2.8515625" style="24" customWidth="1"/>
  </cols>
  <sheetData>
    <row r="1" spans="1:3" ht="53.25" customHeight="1">
      <c r="A1" s="107" t="s">
        <v>5</v>
      </c>
      <c r="B1" s="116"/>
      <c r="C1" s="107"/>
    </row>
    <row r="2" spans="1:3" ht="61.5" customHeight="1">
      <c r="A2" s="108" t="s">
        <v>136</v>
      </c>
      <c r="B2" s="108"/>
      <c r="C2" s="108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8.75" customHeight="1">
      <c r="A8" s="4">
        <v>1</v>
      </c>
      <c r="B8" s="4" t="s">
        <v>16</v>
      </c>
      <c r="C8" s="15">
        <v>36149</v>
      </c>
    </row>
    <row r="9" spans="1:3" ht="18.75" customHeight="1">
      <c r="A9" s="4">
        <v>2</v>
      </c>
      <c r="B9" s="4" t="s">
        <v>137</v>
      </c>
      <c r="C9" s="15">
        <v>44876</v>
      </c>
    </row>
    <row r="10" spans="1:3" ht="15">
      <c r="A10" s="4">
        <v>3</v>
      </c>
      <c r="B10" s="4" t="s">
        <v>137</v>
      </c>
      <c r="C10" s="4">
        <v>41307</v>
      </c>
    </row>
    <row r="11" spans="1:3" ht="15">
      <c r="A11" s="4">
        <v>4</v>
      </c>
      <c r="B11" s="4" t="s">
        <v>4</v>
      </c>
      <c r="C11" s="4">
        <v>30044</v>
      </c>
    </row>
    <row r="12" spans="1:3" ht="15">
      <c r="A12" s="5"/>
      <c r="B12" s="5"/>
      <c r="C12" s="6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C14"/>
  <sheetViews>
    <sheetView zoomScalePageLayoutView="0" workbookViewId="0" topLeftCell="A1">
      <selection activeCell="A3" sqref="A3:C4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2.8515625" style="24" customWidth="1"/>
  </cols>
  <sheetData>
    <row r="1" spans="1:3" ht="52.5" customHeight="1">
      <c r="A1" s="107" t="s">
        <v>5</v>
      </c>
      <c r="B1" s="116"/>
      <c r="C1" s="122"/>
    </row>
    <row r="2" spans="1:3" ht="46.5" customHeight="1">
      <c r="A2" s="123" t="s">
        <v>138</v>
      </c>
      <c r="B2" s="123"/>
      <c r="C2" s="123"/>
    </row>
    <row r="3" spans="1:3" ht="15">
      <c r="A3" s="124" t="s">
        <v>0</v>
      </c>
      <c r="B3" s="124"/>
      <c r="C3" s="124"/>
    </row>
    <row r="4" spans="1:3" ht="15">
      <c r="A4" s="124"/>
      <c r="B4" s="124"/>
      <c r="C4" s="124"/>
    </row>
    <row r="5" spans="1:3" ht="15">
      <c r="A5" s="66"/>
      <c r="B5" s="67"/>
      <c r="C5" s="68"/>
    </row>
    <row r="6" spans="1:3" ht="45">
      <c r="A6" s="69" t="s">
        <v>1</v>
      </c>
      <c r="B6" s="69" t="s">
        <v>132</v>
      </c>
      <c r="C6" s="69" t="s">
        <v>3</v>
      </c>
    </row>
    <row r="7" spans="1:3" ht="15">
      <c r="A7" s="69">
        <v>1</v>
      </c>
      <c r="B7" s="69">
        <v>2</v>
      </c>
      <c r="C7" s="69">
        <v>4</v>
      </c>
    </row>
    <row r="8" spans="1:3" ht="18.75" customHeight="1">
      <c r="A8" s="70">
        <v>1</v>
      </c>
      <c r="B8" s="4" t="s">
        <v>16</v>
      </c>
      <c r="C8" s="3">
        <v>29900</v>
      </c>
    </row>
    <row r="9" spans="1:3" ht="29.25" customHeight="1">
      <c r="A9" s="70">
        <v>2</v>
      </c>
      <c r="B9" s="4" t="s">
        <v>18</v>
      </c>
      <c r="C9" s="3">
        <v>32100</v>
      </c>
    </row>
    <row r="10" spans="1:3" ht="30" customHeight="1">
      <c r="A10" s="70">
        <v>3</v>
      </c>
      <c r="B10" s="4" t="s">
        <v>18</v>
      </c>
      <c r="C10" s="3">
        <v>28250</v>
      </c>
    </row>
    <row r="11" spans="1:3" ht="30" customHeight="1">
      <c r="A11" s="70">
        <v>4</v>
      </c>
      <c r="B11" s="4" t="s">
        <v>18</v>
      </c>
      <c r="C11" s="3">
        <v>21540</v>
      </c>
    </row>
    <row r="12" spans="1:3" ht="30" customHeight="1">
      <c r="A12" s="70">
        <v>5</v>
      </c>
      <c r="B12" s="51" t="s">
        <v>4</v>
      </c>
      <c r="C12" s="3">
        <v>21340</v>
      </c>
    </row>
    <row r="13" spans="1:3" ht="15">
      <c r="A13" s="70">
        <v>6</v>
      </c>
      <c r="B13" s="51" t="s">
        <v>4</v>
      </c>
      <c r="C13" s="3">
        <v>23500</v>
      </c>
    </row>
    <row r="14" spans="1:3" ht="15">
      <c r="A14" s="71"/>
      <c r="B14" s="71"/>
      <c r="C14" s="72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C13"/>
  <sheetViews>
    <sheetView zoomScalePageLayoutView="0" workbookViewId="0" topLeftCell="A1">
      <selection activeCell="F27" sqref="F27:F28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2.8515625" style="24" customWidth="1"/>
  </cols>
  <sheetData>
    <row r="1" spans="1:3" ht="57.75" customHeight="1">
      <c r="A1" s="107" t="s">
        <v>5</v>
      </c>
      <c r="B1" s="116"/>
      <c r="C1" s="116"/>
    </row>
    <row r="2" spans="1:3" ht="30" customHeight="1">
      <c r="A2" s="117" t="s">
        <v>139</v>
      </c>
      <c r="B2" s="117"/>
      <c r="C2" s="117"/>
    </row>
    <row r="3" spans="1:3" ht="15" customHeight="1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5">
      <c r="A8" s="4">
        <v>1</v>
      </c>
      <c r="B8" s="63" t="s">
        <v>19</v>
      </c>
      <c r="C8" s="63">
        <v>42532.6</v>
      </c>
    </row>
    <row r="9" spans="1:3" ht="15">
      <c r="A9" s="4">
        <v>2</v>
      </c>
      <c r="B9" s="63" t="s">
        <v>27</v>
      </c>
      <c r="C9" s="63">
        <v>33304.58</v>
      </c>
    </row>
    <row r="10" spans="1:3" ht="15">
      <c r="A10" s="4">
        <v>3</v>
      </c>
      <c r="B10" s="63" t="s">
        <v>18</v>
      </c>
      <c r="C10" s="63">
        <v>44242.31</v>
      </c>
    </row>
    <row r="11" spans="1:3" ht="15">
      <c r="A11" s="4">
        <v>4</v>
      </c>
      <c r="B11" s="63" t="s">
        <v>18</v>
      </c>
      <c r="C11" s="63">
        <v>37630.99</v>
      </c>
    </row>
    <row r="12" spans="1:3" ht="15">
      <c r="A12" s="10">
        <v>5</v>
      </c>
      <c r="B12" s="3" t="s">
        <v>149</v>
      </c>
      <c r="C12" s="3">
        <v>31257</v>
      </c>
    </row>
    <row r="13" spans="1:3" ht="15">
      <c r="A13" s="5"/>
      <c r="B13" s="5"/>
      <c r="C13" s="6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4.00390625" style="0" customWidth="1"/>
    <col min="2" max="2" width="30.00390625" style="0" customWidth="1"/>
    <col min="3" max="3" width="33.7109375" style="0" customWidth="1"/>
  </cols>
  <sheetData>
    <row r="1" spans="1:3" ht="34.5" customHeight="1">
      <c r="A1" s="107" t="s">
        <v>5</v>
      </c>
      <c r="B1" s="107"/>
      <c r="C1" s="107"/>
    </row>
    <row r="2" spans="1:3" ht="33.75" customHeight="1">
      <c r="A2" s="108" t="s">
        <v>159</v>
      </c>
      <c r="B2" s="110"/>
      <c r="C2" s="110"/>
    </row>
    <row r="3" spans="1:3" ht="15">
      <c r="A3" s="109"/>
      <c r="B3" s="109"/>
      <c r="C3" s="109"/>
    </row>
    <row r="4" ht="15">
      <c r="A4" s="1"/>
    </row>
    <row r="5" spans="1:3" ht="30">
      <c r="A5" s="3" t="s">
        <v>1</v>
      </c>
      <c r="B5" s="3" t="s">
        <v>2</v>
      </c>
      <c r="C5" s="3" t="s">
        <v>3</v>
      </c>
    </row>
    <row r="6" spans="1:3" ht="15">
      <c r="A6" s="3">
        <v>1</v>
      </c>
      <c r="B6" s="3">
        <v>3</v>
      </c>
      <c r="C6" s="3">
        <v>4</v>
      </c>
    </row>
    <row r="7" spans="1:3" ht="15">
      <c r="A7" s="3">
        <v>1</v>
      </c>
      <c r="B7" s="96" t="s">
        <v>16</v>
      </c>
      <c r="C7" s="94">
        <v>46455.71</v>
      </c>
    </row>
    <row r="8" spans="1:3" ht="15">
      <c r="A8" s="3">
        <v>2</v>
      </c>
      <c r="B8" s="65" t="s">
        <v>18</v>
      </c>
      <c r="C8" s="94">
        <v>36067.1</v>
      </c>
    </row>
    <row r="9" spans="1:3" ht="15">
      <c r="A9" s="3">
        <v>3</v>
      </c>
      <c r="B9" s="65" t="s">
        <v>4</v>
      </c>
      <c r="C9" s="94">
        <v>45377.09</v>
      </c>
    </row>
    <row r="10" ht="15">
      <c r="A10" s="1"/>
    </row>
    <row r="11" spans="1:3" ht="15">
      <c r="A11" s="5"/>
      <c r="B11" s="5"/>
      <c r="C11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C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7109375" style="0" customWidth="1"/>
    <col min="2" max="2" width="29.8515625" style="7" customWidth="1"/>
    <col min="3" max="3" width="22.8515625" style="0" customWidth="1"/>
  </cols>
  <sheetData>
    <row r="1" spans="1:3" ht="52.5" customHeight="1">
      <c r="A1" s="107" t="s">
        <v>5</v>
      </c>
      <c r="B1" s="116"/>
      <c r="C1" s="111"/>
    </row>
    <row r="2" spans="1:3" ht="35.25" customHeight="1">
      <c r="A2" s="125" t="s">
        <v>140</v>
      </c>
      <c r="B2" s="125"/>
      <c r="C2" s="125"/>
    </row>
    <row r="3" spans="1:3" ht="15">
      <c r="A3" s="112" t="s">
        <v>0</v>
      </c>
      <c r="B3" s="112"/>
      <c r="C3" s="112"/>
    </row>
    <row r="4" spans="1:3" ht="15">
      <c r="A4" s="112"/>
      <c r="B4" s="112"/>
      <c r="C4" s="112"/>
    </row>
    <row r="5" spans="1:3" ht="15">
      <c r="A5" s="73"/>
      <c r="B5" s="74"/>
      <c r="C5" s="75"/>
    </row>
    <row r="6" spans="1:3" ht="45">
      <c r="A6" s="76" t="s">
        <v>1</v>
      </c>
      <c r="B6" s="77" t="s">
        <v>132</v>
      </c>
      <c r="C6" s="76" t="s">
        <v>3</v>
      </c>
    </row>
    <row r="7" spans="1:3" ht="15">
      <c r="A7" s="76">
        <v>1</v>
      </c>
      <c r="B7" s="77">
        <v>2</v>
      </c>
      <c r="C7" s="76">
        <v>4</v>
      </c>
    </row>
    <row r="8" spans="1:3" ht="15">
      <c r="A8" s="76">
        <v>1</v>
      </c>
      <c r="B8" s="4" t="s">
        <v>16</v>
      </c>
      <c r="C8" s="4">
        <v>53771.45</v>
      </c>
    </row>
    <row r="9" spans="1:3" ht="26.25" customHeight="1">
      <c r="A9" s="76">
        <v>2</v>
      </c>
      <c r="B9" s="4" t="s">
        <v>30</v>
      </c>
      <c r="C9" s="4">
        <v>58364.83</v>
      </c>
    </row>
    <row r="10" spans="1:3" ht="15">
      <c r="A10" s="76">
        <v>3</v>
      </c>
      <c r="B10" s="4" t="s">
        <v>30</v>
      </c>
      <c r="C10" s="4">
        <v>40591</v>
      </c>
    </row>
    <row r="11" spans="1:3" ht="15">
      <c r="A11" s="76">
        <v>4</v>
      </c>
      <c r="B11" s="4" t="s">
        <v>24</v>
      </c>
      <c r="C11" s="4">
        <v>39976</v>
      </c>
    </row>
    <row r="12" spans="1:3" ht="15">
      <c r="A12" s="73"/>
      <c r="B12" s="74"/>
      <c r="C12" s="75"/>
    </row>
    <row r="13" spans="1:3" ht="15">
      <c r="A13" s="78"/>
      <c r="B13" s="79"/>
      <c r="C13" s="80"/>
    </row>
    <row r="14" spans="1:3" ht="15">
      <c r="A14" s="75"/>
      <c r="B14" s="74"/>
      <c r="C14" s="75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4.57421875" style="0" customWidth="1"/>
    <col min="2" max="2" width="30.7109375" style="0" customWidth="1"/>
    <col min="3" max="3" width="22.8515625" style="24" customWidth="1"/>
  </cols>
  <sheetData>
    <row r="1" spans="1:3" ht="54.75" customHeight="1">
      <c r="A1" s="107" t="s">
        <v>5</v>
      </c>
      <c r="B1" s="116"/>
      <c r="C1" s="107"/>
    </row>
    <row r="2" spans="1:3" ht="33.75" customHeight="1">
      <c r="A2" s="117" t="s">
        <v>141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5">
      <c r="A8" s="3">
        <v>1</v>
      </c>
      <c r="B8" s="4" t="s">
        <v>16</v>
      </c>
      <c r="C8" s="4">
        <v>53884.17</v>
      </c>
    </row>
    <row r="9" spans="1:3" ht="15">
      <c r="A9" s="3">
        <v>2</v>
      </c>
      <c r="B9" s="4" t="s">
        <v>18</v>
      </c>
      <c r="C9" s="4">
        <v>36035.22</v>
      </c>
    </row>
    <row r="10" spans="1:3" ht="15">
      <c r="A10" s="3">
        <v>3</v>
      </c>
      <c r="B10" s="4" t="s">
        <v>18</v>
      </c>
      <c r="C10" s="4">
        <v>54487.66</v>
      </c>
    </row>
    <row r="11" spans="1:3" ht="15">
      <c r="A11" s="3">
        <v>4</v>
      </c>
      <c r="B11" s="4" t="s">
        <v>18</v>
      </c>
      <c r="C11" s="4">
        <v>39825.7</v>
      </c>
    </row>
    <row r="12" spans="1:3" ht="15">
      <c r="A12" s="3">
        <v>5</v>
      </c>
      <c r="B12" s="4" t="s">
        <v>18</v>
      </c>
      <c r="C12" s="4">
        <v>25243.03</v>
      </c>
    </row>
    <row r="13" spans="1:3" s="81" customFormat="1" ht="16.5" customHeight="1">
      <c r="A13" s="3">
        <v>6</v>
      </c>
      <c r="B13" s="4" t="s">
        <v>18</v>
      </c>
      <c r="C13" s="4">
        <v>48584.42</v>
      </c>
    </row>
    <row r="14" spans="1:3" ht="15" customHeight="1">
      <c r="A14" s="3">
        <v>7</v>
      </c>
      <c r="B14" s="4" t="s">
        <v>4</v>
      </c>
      <c r="C14" s="4">
        <v>29624.05</v>
      </c>
    </row>
    <row r="15" ht="15">
      <c r="A15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31.00390625" style="24" customWidth="1"/>
  </cols>
  <sheetData>
    <row r="1" spans="1:3" ht="60" customHeight="1">
      <c r="A1" s="107" t="s">
        <v>5</v>
      </c>
      <c r="B1" s="116"/>
      <c r="C1" s="107"/>
    </row>
    <row r="2" spans="1:3" ht="40.5" customHeight="1">
      <c r="A2" s="117" t="s">
        <v>142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30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5">
      <c r="A8" s="4">
        <v>1</v>
      </c>
      <c r="B8" s="4" t="s">
        <v>16</v>
      </c>
      <c r="C8" s="4">
        <v>33496</v>
      </c>
    </row>
    <row r="9" spans="1:3" ht="15">
      <c r="A9" s="4">
        <v>2</v>
      </c>
      <c r="B9" s="4" t="s">
        <v>18</v>
      </c>
      <c r="C9" s="4">
        <v>38938</v>
      </c>
    </row>
    <row r="10" spans="1:3" ht="15">
      <c r="A10" s="4">
        <v>3</v>
      </c>
      <c r="B10" s="4" t="s">
        <v>18</v>
      </c>
      <c r="C10" s="4">
        <v>39900</v>
      </c>
    </row>
    <row r="11" spans="1:3" ht="15">
      <c r="A11" s="4">
        <v>4</v>
      </c>
      <c r="B11" s="4" t="s">
        <v>4</v>
      </c>
      <c r="C11" s="4">
        <v>28905</v>
      </c>
    </row>
    <row r="12" spans="1:3" ht="15">
      <c r="A12" s="5"/>
      <c r="B12" s="5"/>
      <c r="C12" s="6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C1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34.8515625" style="0" customWidth="1"/>
    <col min="3" max="3" width="31.7109375" style="24" customWidth="1"/>
  </cols>
  <sheetData>
    <row r="1" spans="1:3" ht="53.25" customHeight="1">
      <c r="A1" s="107" t="s">
        <v>5</v>
      </c>
      <c r="B1" s="116"/>
      <c r="C1" s="107"/>
    </row>
    <row r="2" spans="1:3" ht="34.5" customHeight="1">
      <c r="A2" s="117" t="s">
        <v>143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30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5">
      <c r="A8" s="4">
        <v>1</v>
      </c>
      <c r="B8" s="4" t="s">
        <v>16</v>
      </c>
      <c r="C8" s="3">
        <v>36759</v>
      </c>
    </row>
    <row r="9" spans="1:3" ht="15">
      <c r="A9" s="4">
        <v>2</v>
      </c>
      <c r="B9" s="4" t="s">
        <v>18</v>
      </c>
      <c r="C9" s="3">
        <v>41135</v>
      </c>
    </row>
    <row r="10" spans="1:3" ht="15">
      <c r="A10" s="4">
        <v>3</v>
      </c>
      <c r="B10" s="4" t="s">
        <v>18</v>
      </c>
      <c r="C10" s="3">
        <v>39154</v>
      </c>
    </row>
    <row r="11" spans="1:3" ht="15">
      <c r="A11" s="4">
        <v>4</v>
      </c>
      <c r="B11" s="4" t="s">
        <v>18</v>
      </c>
      <c r="C11" s="3">
        <v>30155</v>
      </c>
    </row>
    <row r="12" spans="1:3" ht="15">
      <c r="A12" s="4">
        <v>5</v>
      </c>
      <c r="B12" s="4" t="s">
        <v>4</v>
      </c>
      <c r="C12" s="3">
        <v>33186</v>
      </c>
    </row>
    <row r="13" spans="1:3" ht="15">
      <c r="A13" s="5"/>
      <c r="B13" s="5"/>
      <c r="C13" s="6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2.8515625" style="24" customWidth="1"/>
  </cols>
  <sheetData>
    <row r="1" spans="1:3" ht="50.25" customHeight="1">
      <c r="A1" s="107" t="s">
        <v>5</v>
      </c>
      <c r="B1" s="116"/>
      <c r="C1" s="107"/>
    </row>
    <row r="2" spans="1:3" ht="36.75" customHeight="1">
      <c r="A2" s="117" t="s">
        <v>144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5">
      <c r="A8" s="4">
        <v>1</v>
      </c>
      <c r="B8" s="4" t="s">
        <v>16</v>
      </c>
      <c r="C8" s="4">
        <v>52789.86</v>
      </c>
    </row>
    <row r="9" spans="1:3" ht="28.5" customHeight="1">
      <c r="A9" s="4">
        <v>2</v>
      </c>
      <c r="B9" s="4" t="s">
        <v>18</v>
      </c>
      <c r="C9" s="4">
        <v>55673.01</v>
      </c>
    </row>
    <row r="10" spans="1:3" ht="22.5" customHeight="1">
      <c r="A10" s="4">
        <v>3</v>
      </c>
      <c r="B10" s="4" t="s">
        <v>4</v>
      </c>
      <c r="C10" s="4">
        <v>55401.68</v>
      </c>
    </row>
    <row r="11" ht="15">
      <c r="A11" s="1"/>
    </row>
    <row r="12" spans="1:3" ht="15">
      <c r="A12" s="5"/>
      <c r="B12" s="5"/>
      <c r="C12" s="6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A1:C1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7.00390625" style="0" customWidth="1"/>
    <col min="2" max="2" width="33.28125" style="0" customWidth="1"/>
    <col min="3" max="3" width="22.8515625" style="24" customWidth="1"/>
  </cols>
  <sheetData>
    <row r="1" spans="1:3" ht="51" customHeight="1">
      <c r="A1" s="107" t="s">
        <v>5</v>
      </c>
      <c r="B1" s="116"/>
      <c r="C1" s="116"/>
    </row>
    <row r="2" spans="1:3" ht="45.75" customHeight="1">
      <c r="A2" s="117" t="s">
        <v>145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5">
      <c r="A8" s="4">
        <v>1</v>
      </c>
      <c r="B8" s="3" t="s">
        <v>16</v>
      </c>
      <c r="C8" s="3">
        <v>49534.63</v>
      </c>
    </row>
    <row r="9" spans="1:3" ht="15">
      <c r="A9" s="4">
        <v>2</v>
      </c>
      <c r="B9" s="3" t="s">
        <v>4</v>
      </c>
      <c r="C9" s="3">
        <v>35318.38</v>
      </c>
    </row>
    <row r="10" spans="1:3" ht="15">
      <c r="A10" s="4">
        <v>3</v>
      </c>
      <c r="B10" s="3" t="s">
        <v>18</v>
      </c>
      <c r="C10" s="3">
        <v>38953.85</v>
      </c>
    </row>
    <row r="11" spans="1:3" ht="15">
      <c r="A11" s="4">
        <v>4</v>
      </c>
      <c r="B11" s="3" t="s">
        <v>18</v>
      </c>
      <c r="C11" s="3">
        <v>36493.88</v>
      </c>
    </row>
    <row r="12" spans="1:3" ht="15">
      <c r="A12" s="4">
        <v>5</v>
      </c>
      <c r="B12" s="3" t="s">
        <v>18</v>
      </c>
      <c r="C12" s="3">
        <v>34866.98</v>
      </c>
    </row>
    <row r="13" ht="15">
      <c r="A13" s="1"/>
    </row>
    <row r="14" spans="1:3" ht="15">
      <c r="A14" s="5"/>
      <c r="B14" s="5"/>
      <c r="C14" s="62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A1:C19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2.8515625" style="24" customWidth="1"/>
  </cols>
  <sheetData>
    <row r="1" spans="1:3" ht="50.25" customHeight="1">
      <c r="A1" s="107" t="s">
        <v>5</v>
      </c>
      <c r="B1" s="116"/>
      <c r="C1" s="107"/>
    </row>
    <row r="2" spans="1:3" ht="36.75" customHeight="1">
      <c r="A2" s="117" t="s">
        <v>146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7.25">
      <c r="A6" s="82" t="s">
        <v>1</v>
      </c>
      <c r="B6" s="82" t="s">
        <v>132</v>
      </c>
      <c r="C6" s="82" t="s">
        <v>3</v>
      </c>
    </row>
    <row r="7" spans="1:3" ht="12" customHeight="1">
      <c r="A7" s="83">
        <v>1</v>
      </c>
      <c r="B7" s="83">
        <v>2</v>
      </c>
      <c r="C7" s="83">
        <v>4</v>
      </c>
    </row>
    <row r="8" spans="1:3" ht="15.75">
      <c r="A8" s="84">
        <v>1</v>
      </c>
      <c r="B8" s="4" t="s">
        <v>16</v>
      </c>
      <c r="C8" s="4">
        <v>48278.16</v>
      </c>
    </row>
    <row r="9" spans="1:3" ht="17.25" customHeight="1">
      <c r="A9" s="84">
        <v>2</v>
      </c>
      <c r="B9" s="51" t="s">
        <v>4</v>
      </c>
      <c r="C9" s="51">
        <v>46127.24</v>
      </c>
    </row>
    <row r="10" spans="1:3" ht="15.75">
      <c r="A10" s="84">
        <v>3</v>
      </c>
      <c r="B10" s="4" t="s">
        <v>18</v>
      </c>
      <c r="C10" s="4">
        <v>44844.33</v>
      </c>
    </row>
    <row r="11" spans="1:3" ht="15.75">
      <c r="A11" s="84">
        <v>4</v>
      </c>
      <c r="B11" s="4" t="s">
        <v>18</v>
      </c>
      <c r="C11" s="4">
        <v>44013.43</v>
      </c>
    </row>
    <row r="12" spans="1:3" ht="15.75">
      <c r="A12" s="85">
        <v>5</v>
      </c>
      <c r="B12" s="4" t="s">
        <v>18</v>
      </c>
      <c r="C12" s="4">
        <v>43054.43</v>
      </c>
    </row>
    <row r="13" spans="1:3" ht="15.75">
      <c r="A13" s="84">
        <v>6</v>
      </c>
      <c r="B13" s="51" t="s">
        <v>18</v>
      </c>
      <c r="C13" s="51">
        <v>38833.66</v>
      </c>
    </row>
    <row r="14" spans="1:3" ht="15" customHeight="1">
      <c r="A14" s="86"/>
      <c r="B14" s="87"/>
      <c r="C14" s="88"/>
    </row>
    <row r="15" spans="1:3" ht="15.75">
      <c r="A15" s="89"/>
      <c r="B15" s="87"/>
      <c r="C15" s="90"/>
    </row>
    <row r="16" spans="1:3" ht="15.75">
      <c r="A16" s="89"/>
      <c r="B16" s="87"/>
      <c r="C16" s="90"/>
    </row>
    <row r="17" spans="1:3" ht="15.75">
      <c r="A17" s="87"/>
      <c r="B17" s="87"/>
      <c r="C17" s="90"/>
    </row>
    <row r="18" spans="1:3" ht="15.75">
      <c r="A18" s="87"/>
      <c r="B18" s="87"/>
      <c r="C18" s="90"/>
    </row>
    <row r="19" spans="1:3" ht="15.75">
      <c r="A19" s="87"/>
      <c r="B19" s="87"/>
      <c r="C19" s="90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A1:C1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37.140625" style="0" customWidth="1"/>
    <col min="3" max="3" width="23.57421875" style="0" customWidth="1"/>
  </cols>
  <sheetData>
    <row r="1" spans="1:3" ht="60" customHeight="1">
      <c r="A1" s="107" t="s">
        <v>5</v>
      </c>
      <c r="B1" s="116"/>
      <c r="C1" s="107"/>
    </row>
    <row r="2" spans="1:3" ht="30" customHeight="1">
      <c r="A2" s="117" t="s">
        <v>147</v>
      </c>
      <c r="B2" s="117"/>
      <c r="C2" s="117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132</v>
      </c>
      <c r="C6" s="3" t="s">
        <v>3</v>
      </c>
    </row>
    <row r="7" spans="1:3" ht="15">
      <c r="A7" s="3">
        <v>1</v>
      </c>
      <c r="B7" s="3">
        <v>2</v>
      </c>
      <c r="C7" s="3">
        <v>4</v>
      </c>
    </row>
    <row r="8" spans="1:3" ht="15">
      <c r="A8" s="91">
        <v>1</v>
      </c>
      <c r="B8" s="4" t="s">
        <v>16</v>
      </c>
      <c r="C8" s="92">
        <v>41499</v>
      </c>
    </row>
    <row r="9" spans="1:3" ht="21.75" customHeight="1">
      <c r="A9" s="91">
        <v>2</v>
      </c>
      <c r="B9" s="4" t="s">
        <v>18</v>
      </c>
      <c r="C9" s="4">
        <v>35796</v>
      </c>
    </row>
    <row r="10" spans="1:3" ht="15">
      <c r="A10" s="91">
        <v>3</v>
      </c>
      <c r="B10" s="4" t="s">
        <v>18</v>
      </c>
      <c r="C10" s="4">
        <v>33441</v>
      </c>
    </row>
    <row r="11" spans="1:3" ht="15">
      <c r="A11" s="91">
        <v>4</v>
      </c>
      <c r="B11" s="4" t="s">
        <v>148</v>
      </c>
      <c r="C11" s="4">
        <v>31329</v>
      </c>
    </row>
    <row r="12" spans="1:3" ht="27" customHeight="1">
      <c r="A12" s="10">
        <v>5</v>
      </c>
      <c r="B12" s="51" t="s">
        <v>4</v>
      </c>
      <c r="C12" s="4">
        <v>41094</v>
      </c>
    </row>
    <row r="13" spans="1:3" ht="15">
      <c r="A13" s="5"/>
      <c r="B13" s="5"/>
      <c r="C13" s="2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7.25" customHeight="1">
      <c r="A2" s="108" t="s">
        <v>122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15">
        <f>405539.84/12</f>
        <v>33794.98666666667</v>
      </c>
    </row>
    <row r="9" spans="1:3" ht="15">
      <c r="A9" s="4">
        <v>2</v>
      </c>
      <c r="B9" s="4" t="s">
        <v>18</v>
      </c>
      <c r="C9" s="15">
        <f>397647.9/12</f>
        <v>33137.325000000004</v>
      </c>
    </row>
    <row r="10" spans="1:3" ht="15">
      <c r="A10" s="4">
        <v>3</v>
      </c>
      <c r="B10" s="4" t="s">
        <v>18</v>
      </c>
      <c r="C10" s="15">
        <f>387117.29/12</f>
        <v>32259.774166666666</v>
      </c>
    </row>
    <row r="11" spans="1:3" ht="15">
      <c r="A11" s="4">
        <v>4</v>
      </c>
      <c r="B11" s="4" t="s">
        <v>4</v>
      </c>
      <c r="C11" s="15">
        <f>487596.21/12</f>
        <v>40633.0175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A15" sqref="A15:C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7.5" customHeight="1">
      <c r="A2" s="108" t="s">
        <v>108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22</v>
      </c>
      <c r="C8" s="21">
        <v>57379</v>
      </c>
    </row>
    <row r="9" spans="1:3" ht="15">
      <c r="A9" s="4">
        <v>2</v>
      </c>
      <c r="B9" s="4" t="s">
        <v>30</v>
      </c>
      <c r="C9" s="21">
        <v>60787</v>
      </c>
    </row>
    <row r="10" spans="1:3" ht="15">
      <c r="A10" s="4">
        <v>3</v>
      </c>
      <c r="B10" s="4" t="s">
        <v>30</v>
      </c>
      <c r="C10" s="21">
        <v>56569</v>
      </c>
    </row>
    <row r="11" spans="1:3" ht="15">
      <c r="A11" s="4">
        <v>4</v>
      </c>
      <c r="B11" s="4" t="s">
        <v>24</v>
      </c>
      <c r="C11" s="21">
        <v>46446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4.28125" style="0" customWidth="1"/>
  </cols>
  <sheetData>
    <row r="1" spans="1:3" ht="51" customHeight="1">
      <c r="A1" s="107" t="s">
        <v>5</v>
      </c>
      <c r="B1" s="107"/>
      <c r="C1" s="107"/>
    </row>
    <row r="2" spans="1:3" ht="35.25" customHeight="1">
      <c r="A2" s="108" t="s">
        <v>160</v>
      </c>
      <c r="B2" s="108"/>
      <c r="C2" s="108"/>
    </row>
    <row r="3" spans="1:3" ht="15">
      <c r="A3" s="109"/>
      <c r="B3" s="109"/>
      <c r="C3" s="109"/>
    </row>
    <row r="4" ht="15">
      <c r="A4" s="1"/>
    </row>
    <row r="5" spans="1:3" ht="30">
      <c r="A5" s="3" t="s">
        <v>1</v>
      </c>
      <c r="B5" s="3" t="s">
        <v>2</v>
      </c>
      <c r="C5" s="3" t="s">
        <v>3</v>
      </c>
    </row>
    <row r="6" spans="1:3" ht="15">
      <c r="A6" s="3">
        <v>1</v>
      </c>
      <c r="B6" s="3">
        <v>3</v>
      </c>
      <c r="C6" s="3">
        <v>4</v>
      </c>
    </row>
    <row r="7" spans="1:3" ht="15">
      <c r="A7" s="3">
        <v>1</v>
      </c>
      <c r="B7" s="4" t="s">
        <v>16</v>
      </c>
      <c r="C7" s="94">
        <v>30484</v>
      </c>
    </row>
    <row r="8" spans="1:3" ht="15">
      <c r="A8" s="3">
        <v>2</v>
      </c>
      <c r="B8" s="4" t="s">
        <v>18</v>
      </c>
      <c r="C8" s="94">
        <v>30556</v>
      </c>
    </row>
    <row r="9" spans="1:3" ht="15">
      <c r="A9" s="3">
        <v>3</v>
      </c>
      <c r="B9" s="4" t="s">
        <v>4</v>
      </c>
      <c r="C9" s="94">
        <v>28069</v>
      </c>
    </row>
    <row r="10" ht="15">
      <c r="A10" s="1"/>
    </row>
    <row r="11" spans="1:3" ht="15">
      <c r="A11" s="5"/>
      <c r="B11" s="5"/>
      <c r="C11" s="2"/>
    </row>
    <row r="12" spans="1:3" ht="15" customHeight="1">
      <c r="A12" s="93"/>
      <c r="C12" s="6"/>
    </row>
    <row r="13" ht="15">
      <c r="A13" s="7"/>
    </row>
    <row r="14" spans="1:3" ht="15">
      <c r="A14" s="7"/>
      <c r="C14" s="1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A1:D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3.5" customHeight="1">
      <c r="A2" s="108" t="s">
        <v>123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15">
        <v>52237</v>
      </c>
    </row>
    <row r="9" spans="1:3" ht="15">
      <c r="A9" s="3">
        <v>2</v>
      </c>
      <c r="B9" s="4" t="s">
        <v>109</v>
      </c>
      <c r="C9" s="15">
        <v>45290</v>
      </c>
    </row>
    <row r="10" spans="1:3" ht="15">
      <c r="A10" s="3">
        <v>3</v>
      </c>
      <c r="B10" s="4" t="s">
        <v>109</v>
      </c>
      <c r="C10" s="15">
        <v>39642</v>
      </c>
    </row>
    <row r="11" spans="1:3" ht="15">
      <c r="A11" s="3">
        <v>4</v>
      </c>
      <c r="B11" s="4" t="s">
        <v>109</v>
      </c>
      <c r="C11" s="15">
        <v>35047</v>
      </c>
    </row>
    <row r="12" spans="1:3" ht="15">
      <c r="A12" s="3">
        <v>5</v>
      </c>
      <c r="B12" s="4" t="s">
        <v>110</v>
      </c>
      <c r="C12" s="15">
        <v>34398</v>
      </c>
    </row>
    <row r="13" spans="1:3" ht="15">
      <c r="A13" s="3">
        <v>6</v>
      </c>
      <c r="B13" s="4" t="s">
        <v>27</v>
      </c>
      <c r="C13" s="15">
        <v>46011</v>
      </c>
    </row>
    <row r="14" ht="15">
      <c r="A14" s="1"/>
    </row>
    <row r="15" ht="15">
      <c r="A15" s="1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50.25" customHeight="1">
      <c r="A2" s="108" t="s">
        <v>124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71321.2</v>
      </c>
    </row>
    <row r="9" spans="1:3" ht="15">
      <c r="A9" s="4">
        <v>2</v>
      </c>
      <c r="B9" s="4" t="s">
        <v>18</v>
      </c>
      <c r="C9" s="4">
        <v>68590.85</v>
      </c>
    </row>
    <row r="10" spans="1:3" ht="15">
      <c r="A10" s="4">
        <v>3</v>
      </c>
      <c r="B10" s="4" t="s">
        <v>18</v>
      </c>
      <c r="C10" s="4">
        <v>56537.43</v>
      </c>
    </row>
    <row r="11" spans="1:3" ht="15">
      <c r="A11" s="4">
        <v>4</v>
      </c>
      <c r="B11" s="4" t="s">
        <v>18</v>
      </c>
      <c r="C11" s="4">
        <v>46710.91</v>
      </c>
    </row>
    <row r="12" spans="1:3" ht="15">
      <c r="A12" s="4">
        <v>5</v>
      </c>
      <c r="B12" s="4" t="s">
        <v>18</v>
      </c>
      <c r="C12" s="4">
        <v>44499.81</v>
      </c>
    </row>
    <row r="13" spans="1:3" ht="15">
      <c r="A13" s="4">
        <v>6</v>
      </c>
      <c r="B13" s="4" t="s">
        <v>4</v>
      </c>
      <c r="C13" s="4">
        <v>48672.98</v>
      </c>
    </row>
    <row r="14" ht="15">
      <c r="A14" s="1"/>
    </row>
    <row r="15" ht="15">
      <c r="A15" s="1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5.75" customHeight="1">
      <c r="A2" s="108" t="s">
        <v>125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33</v>
      </c>
      <c r="C8" s="4">
        <v>76543</v>
      </c>
    </row>
    <row r="9" spans="1:3" ht="15">
      <c r="A9" s="4">
        <v>2</v>
      </c>
      <c r="B9" s="4" t="s">
        <v>27</v>
      </c>
      <c r="C9" s="4">
        <v>58967</v>
      </c>
    </row>
    <row r="10" spans="1:3" ht="15">
      <c r="A10" s="4">
        <v>3</v>
      </c>
      <c r="B10" s="4" t="s">
        <v>28</v>
      </c>
      <c r="C10" s="4">
        <v>38413</v>
      </c>
    </row>
    <row r="11" spans="1:3" ht="15">
      <c r="A11" s="4">
        <v>4</v>
      </c>
      <c r="B11" s="4" t="s">
        <v>28</v>
      </c>
      <c r="C11" s="4">
        <v>43135</v>
      </c>
    </row>
    <row r="12" spans="1:3" ht="15">
      <c r="A12" s="4">
        <v>5</v>
      </c>
      <c r="B12" s="4" t="s">
        <v>28</v>
      </c>
      <c r="C12" s="4">
        <v>57142</v>
      </c>
    </row>
    <row r="13" spans="1:3" ht="15">
      <c r="A13" s="4">
        <v>6</v>
      </c>
      <c r="B13" s="4" t="s">
        <v>28</v>
      </c>
      <c r="C13" s="4">
        <v>58283</v>
      </c>
    </row>
    <row r="14" spans="1:3" ht="15">
      <c r="A14" s="4">
        <v>7</v>
      </c>
      <c r="B14" s="4" t="s">
        <v>28</v>
      </c>
      <c r="C14" s="4">
        <v>60304</v>
      </c>
    </row>
    <row r="15" spans="1:3" ht="15">
      <c r="A15" s="4">
        <v>8</v>
      </c>
      <c r="B15" s="4" t="s">
        <v>28</v>
      </c>
      <c r="C15" s="4">
        <v>54902</v>
      </c>
    </row>
    <row r="16" ht="15">
      <c r="A16" s="1"/>
    </row>
    <row r="17" ht="15">
      <c r="A17" s="1"/>
    </row>
    <row r="18" spans="1:4" ht="15">
      <c r="A18" s="5"/>
      <c r="B18" s="5"/>
      <c r="C18" s="5"/>
      <c r="D18" s="2"/>
    </row>
    <row r="19" spans="1:4" ht="15" customHeight="1">
      <c r="A19" s="114"/>
      <c r="B19" s="114"/>
      <c r="D19" s="6"/>
    </row>
    <row r="20" ht="15">
      <c r="A20" s="7"/>
    </row>
    <row r="21" ht="15">
      <c r="A21" s="7"/>
    </row>
  </sheetData>
  <sheetProtection/>
  <mergeCells count="5">
    <mergeCell ref="A1:C1"/>
    <mergeCell ref="A2:C2"/>
    <mergeCell ref="A3:C3"/>
    <mergeCell ref="A4:D4"/>
    <mergeCell ref="A19:B19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000"/>
  </sheetPr>
  <dimension ref="A1:C1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00390625" style="0" customWidth="1"/>
    <col min="2" max="2" width="30.00390625" style="0" customWidth="1"/>
    <col min="3" max="3" width="22.8515625" style="0" customWidth="1"/>
  </cols>
  <sheetData>
    <row r="1" spans="1:3" ht="34.5" customHeight="1">
      <c r="A1" s="116" t="s">
        <v>5</v>
      </c>
      <c r="B1" s="116"/>
      <c r="C1" s="116"/>
    </row>
    <row r="2" spans="1:3" ht="52.5" customHeight="1">
      <c r="A2" s="108" t="s">
        <v>111</v>
      </c>
      <c r="B2" s="108"/>
      <c r="C2" s="108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3</v>
      </c>
      <c r="C7" s="3">
        <v>4</v>
      </c>
    </row>
    <row r="8" spans="1:3" ht="15">
      <c r="A8" s="4">
        <v>1</v>
      </c>
      <c r="B8" s="3" t="s">
        <v>16</v>
      </c>
      <c r="C8" s="3">
        <v>51039.44</v>
      </c>
    </row>
    <row r="9" spans="1:3" ht="15">
      <c r="A9" s="4">
        <v>2</v>
      </c>
      <c r="B9" s="3" t="s">
        <v>4</v>
      </c>
      <c r="C9" s="3">
        <v>32248.02</v>
      </c>
    </row>
    <row r="10" spans="1:3" ht="15">
      <c r="A10" s="4">
        <v>3</v>
      </c>
      <c r="B10" s="3" t="s">
        <v>18</v>
      </c>
      <c r="C10" s="3">
        <v>33694.26</v>
      </c>
    </row>
    <row r="11" spans="1:3" ht="15">
      <c r="A11" s="4">
        <v>4</v>
      </c>
      <c r="B11" s="3" t="s">
        <v>18</v>
      </c>
      <c r="C11" s="3">
        <v>32686.01</v>
      </c>
    </row>
    <row r="12" spans="1:3" ht="15">
      <c r="A12" s="4">
        <v>5</v>
      </c>
      <c r="B12" s="3" t="s">
        <v>18</v>
      </c>
      <c r="C12" s="3">
        <v>24329.1</v>
      </c>
    </row>
    <row r="13" spans="1:3" ht="15">
      <c r="A13" s="4">
        <v>6</v>
      </c>
      <c r="B13" s="3" t="s">
        <v>18</v>
      </c>
      <c r="C13" s="3">
        <v>30606.87</v>
      </c>
    </row>
    <row r="14" spans="1:3" ht="15">
      <c r="A14" s="4">
        <v>7</v>
      </c>
      <c r="B14" s="3" t="s">
        <v>18</v>
      </c>
      <c r="C14" s="3">
        <v>26673.39</v>
      </c>
    </row>
    <row r="15" ht="15">
      <c r="A15" s="1"/>
    </row>
    <row r="16" spans="1:3" ht="15">
      <c r="A16" s="5"/>
      <c r="B16" s="5"/>
      <c r="C16" s="2"/>
    </row>
    <row r="17" spans="1:3" ht="15" customHeight="1">
      <c r="A17" s="48"/>
      <c r="B17" s="56"/>
      <c r="C17" s="6"/>
    </row>
    <row r="18" ht="15">
      <c r="A18" s="7"/>
    </row>
    <row r="19" ht="15">
      <c r="A19" s="7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16" t="s">
        <v>5</v>
      </c>
      <c r="B1" s="116"/>
      <c r="C1" s="116"/>
      <c r="D1" s="49"/>
    </row>
    <row r="2" spans="1:4" ht="33" customHeight="1">
      <c r="A2" s="108" t="s">
        <v>112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48098</v>
      </c>
    </row>
    <row r="9" spans="1:3" ht="15">
      <c r="A9" s="4">
        <v>2</v>
      </c>
      <c r="B9" s="4" t="s">
        <v>28</v>
      </c>
      <c r="C9" s="4">
        <v>33898</v>
      </c>
    </row>
    <row r="10" spans="1:3" ht="15">
      <c r="A10" s="4">
        <v>3</v>
      </c>
      <c r="B10" s="4" t="s">
        <v>28</v>
      </c>
      <c r="C10" s="4">
        <v>46245</v>
      </c>
    </row>
    <row r="11" spans="1:3" ht="15">
      <c r="A11" s="4">
        <v>4</v>
      </c>
      <c r="B11" s="4" t="s">
        <v>28</v>
      </c>
      <c r="C11" s="4">
        <v>41646</v>
      </c>
    </row>
    <row r="12" spans="1:3" ht="15">
      <c r="A12" s="4">
        <v>5</v>
      </c>
      <c r="B12" s="4" t="s">
        <v>27</v>
      </c>
      <c r="C12" s="4">
        <v>39787</v>
      </c>
    </row>
    <row r="13" ht="15">
      <c r="A13" s="1"/>
    </row>
    <row r="14" ht="15">
      <c r="A14" s="1"/>
    </row>
    <row r="15" spans="1:4" ht="15">
      <c r="A15" s="5"/>
      <c r="B15" s="5"/>
      <c r="C15" s="5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1.25" customHeight="1">
      <c r="A2" s="108" t="s">
        <v>127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40361</v>
      </c>
    </row>
    <row r="9" spans="1:3" ht="15">
      <c r="A9" s="4">
        <v>2</v>
      </c>
      <c r="B9" s="4" t="s">
        <v>18</v>
      </c>
      <c r="C9" s="4">
        <v>39470</v>
      </c>
    </row>
    <row r="10" spans="1:3" ht="15">
      <c r="A10" s="4">
        <v>3</v>
      </c>
      <c r="B10" s="4" t="s">
        <v>4</v>
      </c>
      <c r="C10" s="4">
        <v>36219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8" customHeight="1">
      <c r="A2" s="108" t="s">
        <v>113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46165</v>
      </c>
    </row>
    <row r="9" spans="1:3" ht="15">
      <c r="A9" s="4">
        <v>2</v>
      </c>
      <c r="B9" s="4" t="s">
        <v>4</v>
      </c>
      <c r="C9" s="4">
        <v>32586</v>
      </c>
    </row>
    <row r="10" spans="1:3" ht="15">
      <c r="A10" s="4">
        <v>3</v>
      </c>
      <c r="B10" s="4" t="s">
        <v>18</v>
      </c>
      <c r="C10" s="4">
        <v>34772</v>
      </c>
    </row>
    <row r="11" spans="1:3" ht="15">
      <c r="A11" s="4">
        <v>4</v>
      </c>
      <c r="B11" s="4" t="s">
        <v>18</v>
      </c>
      <c r="C11" s="4">
        <v>35719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0.00390625" style="0" customWidth="1"/>
    <col min="2" max="2" width="36.7109375" style="0" customWidth="1"/>
    <col min="3" max="3" width="25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1.25" customHeight="1">
      <c r="A2" s="108" t="s">
        <v>126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57233.83</v>
      </c>
    </row>
    <row r="9" spans="1:3" ht="15">
      <c r="A9" s="4">
        <v>2</v>
      </c>
      <c r="B9" s="4" t="s">
        <v>18</v>
      </c>
      <c r="C9" s="4">
        <v>41745.09</v>
      </c>
    </row>
    <row r="10" spans="1:3" ht="15">
      <c r="A10" s="4">
        <v>3</v>
      </c>
      <c r="B10" s="4" t="s">
        <v>18</v>
      </c>
      <c r="C10" s="4">
        <v>45194.11</v>
      </c>
    </row>
    <row r="11" spans="1:3" ht="15">
      <c r="A11" s="4">
        <v>4</v>
      </c>
      <c r="B11" s="4" t="s">
        <v>18</v>
      </c>
      <c r="C11" s="4">
        <v>42142.3</v>
      </c>
    </row>
    <row r="12" spans="1:3" ht="15">
      <c r="A12" s="4">
        <v>5</v>
      </c>
      <c r="B12" s="4" t="s">
        <v>18</v>
      </c>
      <c r="C12" s="4">
        <v>39485.12</v>
      </c>
    </row>
    <row r="13" spans="1:3" ht="15">
      <c r="A13" s="4">
        <v>6</v>
      </c>
      <c r="B13" s="4" t="s">
        <v>4</v>
      </c>
      <c r="C13" s="4">
        <v>42834.42</v>
      </c>
    </row>
    <row r="14" spans="1:3" ht="15">
      <c r="A14" s="4">
        <v>7</v>
      </c>
      <c r="B14" s="4" t="s">
        <v>114</v>
      </c>
      <c r="C14" s="4">
        <v>16655.74</v>
      </c>
    </row>
    <row r="15" ht="15">
      <c r="A15" s="1"/>
    </row>
    <row r="16" ht="15">
      <c r="A16" s="1"/>
    </row>
    <row r="17" spans="1:4" ht="15">
      <c r="A17" s="5"/>
      <c r="B17" s="5"/>
      <c r="C17" s="5"/>
      <c r="D17" s="2"/>
    </row>
    <row r="18" spans="1:4" ht="15" customHeight="1">
      <c r="A18" s="114"/>
      <c r="B18" s="114"/>
      <c r="D18" s="6"/>
    </row>
    <row r="19" ht="15">
      <c r="A19" s="7"/>
    </row>
    <row r="20" ht="15">
      <c r="A20" s="7"/>
    </row>
  </sheetData>
  <sheetProtection/>
  <mergeCells count="5">
    <mergeCell ref="A1:C1"/>
    <mergeCell ref="A2:C2"/>
    <mergeCell ref="A3:C3"/>
    <mergeCell ref="A4:D4"/>
    <mergeCell ref="A18:B1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C000"/>
  </sheetPr>
  <dimension ref="A1:C1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421875" style="0" customWidth="1"/>
    <col min="2" max="2" width="30.00390625" style="0" customWidth="1"/>
    <col min="3" max="3" width="22.8515625" style="0" customWidth="1"/>
  </cols>
  <sheetData>
    <row r="1" spans="1:3" ht="48" customHeight="1">
      <c r="A1" s="107" t="s">
        <v>115</v>
      </c>
      <c r="B1" s="107"/>
      <c r="C1" s="107"/>
    </row>
    <row r="2" spans="1:3" ht="38.25" customHeight="1">
      <c r="A2" s="108" t="s">
        <v>128</v>
      </c>
      <c r="B2" s="108"/>
      <c r="C2" s="108"/>
    </row>
    <row r="3" spans="1:3" ht="15">
      <c r="A3" s="109" t="s">
        <v>0</v>
      </c>
      <c r="B3" s="109"/>
      <c r="C3" s="109"/>
    </row>
    <row r="4" spans="1:3" ht="15">
      <c r="A4" s="109"/>
      <c r="B4" s="109"/>
      <c r="C4" s="109"/>
    </row>
    <row r="5" ht="15">
      <c r="A5" s="1"/>
    </row>
    <row r="6" spans="1:3" ht="45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3</v>
      </c>
      <c r="C7" s="3">
        <v>4</v>
      </c>
    </row>
    <row r="8" spans="1:3" ht="15">
      <c r="A8" s="4">
        <v>1</v>
      </c>
      <c r="B8" s="4" t="s">
        <v>16</v>
      </c>
      <c r="C8" s="4">
        <v>52803.45</v>
      </c>
    </row>
    <row r="9" spans="1:3" ht="15">
      <c r="A9" s="4">
        <v>3</v>
      </c>
      <c r="B9" s="4" t="s">
        <v>29</v>
      </c>
      <c r="C9" s="4">
        <v>48071.87</v>
      </c>
    </row>
    <row r="10" spans="1:3" ht="15">
      <c r="A10" s="4">
        <v>4</v>
      </c>
      <c r="B10" s="4" t="s">
        <v>109</v>
      </c>
      <c r="C10" s="4">
        <v>56595.76</v>
      </c>
    </row>
    <row r="11" spans="1:3" ht="15">
      <c r="A11" s="4">
        <v>5</v>
      </c>
      <c r="B11" s="4" t="s">
        <v>109</v>
      </c>
      <c r="C11" s="4">
        <v>53980.3</v>
      </c>
    </row>
    <row r="12" spans="1:3" ht="15">
      <c r="A12" s="4">
        <v>6</v>
      </c>
      <c r="B12" s="4" t="s">
        <v>116</v>
      </c>
      <c r="C12" s="4">
        <v>50744.24</v>
      </c>
    </row>
    <row r="13" spans="1:3" ht="15">
      <c r="A13" s="4">
        <v>7</v>
      </c>
      <c r="B13" s="4" t="s">
        <v>117</v>
      </c>
      <c r="C13" s="4">
        <v>46417.3</v>
      </c>
    </row>
    <row r="14" spans="1:3" ht="15">
      <c r="A14" s="5"/>
      <c r="B14" s="5"/>
      <c r="C14" s="5"/>
    </row>
    <row r="15" ht="15">
      <c r="A15" s="1"/>
    </row>
    <row r="16" spans="1:3" ht="15">
      <c r="A16" s="5"/>
      <c r="B16" s="5"/>
      <c r="C16" s="2"/>
    </row>
    <row r="17" ht="15" customHeight="1">
      <c r="A17" s="48"/>
    </row>
    <row r="18" ht="15">
      <c r="A18" s="7"/>
    </row>
    <row r="19" ht="15">
      <c r="A19" s="7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tabSelected="1" zoomScalePageLayoutView="0" workbookViewId="0" topLeftCell="A1">
      <selection activeCell="A15" sqref="A15:C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8.25" customHeight="1">
      <c r="A2" s="108" t="s">
        <v>118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4" ht="15">
      <c r="A8" s="4">
        <v>1</v>
      </c>
      <c r="B8" s="4" t="s">
        <v>16</v>
      </c>
      <c r="C8" s="4">
        <v>51787.38</v>
      </c>
      <c r="D8" s="57"/>
    </row>
    <row r="9" spans="1:4" ht="15">
      <c r="A9" s="4">
        <v>2</v>
      </c>
      <c r="B9" s="4" t="s">
        <v>18</v>
      </c>
      <c r="C9" s="4">
        <v>39639.74</v>
      </c>
      <c r="D9" s="57"/>
    </row>
    <row r="10" spans="1:4" ht="15">
      <c r="A10" s="4">
        <v>3</v>
      </c>
      <c r="B10" s="4" t="s">
        <v>18</v>
      </c>
      <c r="C10" s="4">
        <v>34118.39</v>
      </c>
      <c r="D10" s="57"/>
    </row>
    <row r="11" spans="1:4" ht="15">
      <c r="A11" s="4">
        <v>4</v>
      </c>
      <c r="B11" s="4" t="s">
        <v>18</v>
      </c>
      <c r="C11" s="4">
        <v>34542.18</v>
      </c>
      <c r="D11" s="57"/>
    </row>
    <row r="12" spans="1:4" ht="15">
      <c r="A12" s="4">
        <v>5</v>
      </c>
      <c r="B12" s="4" t="s">
        <v>18</v>
      </c>
      <c r="C12" s="4">
        <v>27819.59</v>
      </c>
      <c r="D12" s="57"/>
    </row>
    <row r="13" spans="1:4" ht="15">
      <c r="A13" s="4">
        <v>6</v>
      </c>
      <c r="B13" s="4" t="s">
        <v>4</v>
      </c>
      <c r="C13" s="4">
        <v>35833.79</v>
      </c>
      <c r="D13" s="57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28125" style="75" customWidth="1"/>
    <col min="2" max="2" width="23.28125" style="75" customWidth="1"/>
    <col min="3" max="3" width="35.421875" style="75" customWidth="1"/>
    <col min="4" max="16384" width="9.140625" style="75" customWidth="1"/>
  </cols>
  <sheetData>
    <row r="1" spans="1:3" ht="53.25" customHeight="1">
      <c r="A1" s="107" t="s">
        <v>5</v>
      </c>
      <c r="B1" s="111"/>
      <c r="C1" s="111"/>
    </row>
    <row r="2" spans="1:3" ht="31.5" customHeight="1">
      <c r="A2" s="108" t="s">
        <v>161</v>
      </c>
      <c r="B2" s="108"/>
      <c r="C2" s="108"/>
    </row>
    <row r="3" spans="1:3" ht="15">
      <c r="A3" s="112"/>
      <c r="B3" s="112"/>
      <c r="C3" s="112"/>
    </row>
    <row r="4" ht="15">
      <c r="A4" s="73"/>
    </row>
    <row r="5" spans="1:3" ht="30">
      <c r="A5" s="76" t="s">
        <v>1</v>
      </c>
      <c r="B5" s="76" t="s">
        <v>2</v>
      </c>
      <c r="C5" s="76" t="s">
        <v>3</v>
      </c>
    </row>
    <row r="6" spans="1:3" ht="15">
      <c r="A6" s="76">
        <v>1</v>
      </c>
      <c r="B6" s="76">
        <v>3</v>
      </c>
      <c r="C6" s="76">
        <v>4</v>
      </c>
    </row>
    <row r="7" spans="1:3" s="97" customFormat="1" ht="15">
      <c r="A7" s="3">
        <v>1</v>
      </c>
      <c r="B7" s="4" t="s">
        <v>16</v>
      </c>
      <c r="C7" s="94">
        <v>41705.79</v>
      </c>
    </row>
    <row r="8" spans="1:3" s="97" customFormat="1" ht="30">
      <c r="A8" s="3">
        <v>2</v>
      </c>
      <c r="B8" s="4" t="s">
        <v>52</v>
      </c>
      <c r="C8" s="94">
        <v>26352.06</v>
      </c>
    </row>
    <row r="9" spans="1:3" s="97" customFormat="1" ht="14.25" customHeight="1">
      <c r="A9" s="3">
        <v>3</v>
      </c>
      <c r="B9" s="4" t="s">
        <v>52</v>
      </c>
      <c r="C9" s="94">
        <v>44447.9</v>
      </c>
    </row>
    <row r="10" spans="1:3" s="97" customFormat="1" ht="21.75" customHeight="1">
      <c r="A10" s="3">
        <v>4</v>
      </c>
      <c r="B10" s="4" t="s">
        <v>4</v>
      </c>
      <c r="C10" s="94">
        <v>54383.73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C000"/>
  </sheetPr>
  <dimension ref="A1:G25"/>
  <sheetViews>
    <sheetView zoomScalePageLayoutView="0" workbookViewId="0" topLeftCell="A1">
      <selection activeCell="A15" sqref="A15:C18"/>
    </sheetView>
  </sheetViews>
  <sheetFormatPr defaultColWidth="9.140625" defaultRowHeight="15"/>
  <cols>
    <col min="1" max="1" width="7.7109375" style="0" customWidth="1"/>
    <col min="2" max="2" width="38.57421875" style="0" customWidth="1"/>
    <col min="3" max="3" width="25.8515625" style="0" customWidth="1"/>
    <col min="4" max="4" width="22.8515625" style="0" customWidth="1"/>
    <col min="6" max="6" width="9.57421875" style="0" bestFit="1" customWidth="1"/>
  </cols>
  <sheetData>
    <row r="1" spans="1:4" ht="54.75" customHeight="1">
      <c r="A1" s="107" t="s">
        <v>5</v>
      </c>
      <c r="B1" s="107"/>
      <c r="C1" s="107"/>
      <c r="D1" s="8"/>
    </row>
    <row r="2" spans="1:4" ht="18" customHeight="1">
      <c r="A2" s="108" t="s">
        <v>119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7" ht="15">
      <c r="A7" s="3">
        <v>1</v>
      </c>
      <c r="B7" s="3">
        <v>2</v>
      </c>
      <c r="C7" s="3">
        <v>3</v>
      </c>
      <c r="F7" s="58"/>
      <c r="G7" s="58"/>
    </row>
    <row r="8" spans="1:6" ht="15">
      <c r="A8" s="4">
        <v>1</v>
      </c>
      <c r="B8" s="4" t="s">
        <v>16</v>
      </c>
      <c r="C8" s="4">
        <v>63989</v>
      </c>
      <c r="F8" s="58"/>
    </row>
    <row r="9" spans="1:3" ht="15">
      <c r="A9" s="4">
        <v>2</v>
      </c>
      <c r="B9" s="4" t="s">
        <v>18</v>
      </c>
      <c r="C9" s="4">
        <f>3550+41636</f>
        <v>45186</v>
      </c>
    </row>
    <row r="10" spans="1:3" ht="15">
      <c r="A10" s="4">
        <v>3</v>
      </c>
      <c r="B10" s="4" t="s">
        <v>18</v>
      </c>
      <c r="C10" s="4">
        <f>3550+41487</f>
        <v>45037</v>
      </c>
    </row>
    <row r="11" spans="1:3" ht="15">
      <c r="A11" s="4">
        <v>4</v>
      </c>
      <c r="B11" s="4" t="s">
        <v>18</v>
      </c>
      <c r="C11" s="4">
        <v>54780</v>
      </c>
    </row>
    <row r="12" spans="1:3" ht="15">
      <c r="A12" s="4">
        <v>5</v>
      </c>
      <c r="B12" s="4" t="s">
        <v>18</v>
      </c>
      <c r="C12" s="4">
        <f>3550+40551</f>
        <v>44101</v>
      </c>
    </row>
    <row r="13" spans="1:3" ht="15">
      <c r="A13" s="4">
        <v>7</v>
      </c>
      <c r="B13" s="4" t="s">
        <v>4</v>
      </c>
      <c r="C13" s="4">
        <v>50195</v>
      </c>
    </row>
    <row r="14" spans="1:3" ht="15">
      <c r="A14" s="5"/>
      <c r="B14" s="5"/>
      <c r="C14" s="5"/>
    </row>
    <row r="15" spans="1:3" ht="15">
      <c r="A15" s="5"/>
      <c r="B15" s="5"/>
      <c r="C15" s="5"/>
    </row>
    <row r="16" spans="1:3" ht="15">
      <c r="A16" s="5"/>
      <c r="B16" s="5"/>
      <c r="C16" s="5"/>
    </row>
    <row r="17" spans="1:3" ht="15">
      <c r="A17" s="5"/>
      <c r="B17" s="5"/>
      <c r="C17" s="5"/>
    </row>
    <row r="18" spans="1:3" ht="15">
      <c r="A18" s="5"/>
      <c r="B18" s="5"/>
      <c r="C18" s="5"/>
    </row>
    <row r="19" spans="1:3" ht="15">
      <c r="A19" s="5"/>
      <c r="B19" s="5"/>
      <c r="C19" s="5"/>
    </row>
    <row r="20" ht="15">
      <c r="A20" s="1"/>
    </row>
    <row r="21" ht="15">
      <c r="A21" s="1"/>
    </row>
    <row r="22" spans="1:4" ht="15">
      <c r="A22" s="5"/>
      <c r="B22" s="5"/>
      <c r="C22" s="5"/>
      <c r="D22" s="2"/>
    </row>
    <row r="23" spans="1:4" ht="15" customHeight="1">
      <c r="A23" s="114"/>
      <c r="B23" s="114"/>
      <c r="D23" s="6"/>
    </row>
    <row r="24" ht="15">
      <c r="A24" s="7"/>
    </row>
    <row r="25" ht="15">
      <c r="A25" s="7"/>
    </row>
  </sheetData>
  <sheetProtection/>
  <mergeCells count="5">
    <mergeCell ref="A1:C1"/>
    <mergeCell ref="A2:C2"/>
    <mergeCell ref="A3:C3"/>
    <mergeCell ref="A4:D4"/>
    <mergeCell ref="A23:B23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5.25" customHeight="1">
      <c r="A2" s="108" t="s">
        <v>129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15">
        <v>42898.63</v>
      </c>
    </row>
    <row r="9" spans="1:3" ht="15">
      <c r="A9" s="4">
        <v>2</v>
      </c>
      <c r="B9" s="4" t="s">
        <v>18</v>
      </c>
      <c r="C9" s="4">
        <v>50124.79</v>
      </c>
    </row>
    <row r="10" spans="1:3" ht="15">
      <c r="A10" s="4">
        <v>3</v>
      </c>
      <c r="B10" s="4" t="s">
        <v>18</v>
      </c>
      <c r="C10" s="4">
        <v>33472.7</v>
      </c>
    </row>
    <row r="11" spans="1:3" ht="15">
      <c r="A11" s="4">
        <v>4</v>
      </c>
      <c r="B11" s="4" t="s">
        <v>4</v>
      </c>
      <c r="C11" s="15">
        <v>29733.43</v>
      </c>
    </row>
    <row r="12" spans="1:3" ht="15">
      <c r="A12" s="4"/>
      <c r="B12" s="4"/>
      <c r="C12" s="4"/>
    </row>
    <row r="13" ht="15">
      <c r="A13" s="1"/>
    </row>
    <row r="14" ht="15">
      <c r="A14" s="1"/>
    </row>
    <row r="15" spans="1:4" ht="15">
      <c r="A15" s="5"/>
      <c r="B15" s="5"/>
      <c r="C15" s="5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3.2812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15">
      <c r="A2" s="108" t="s">
        <v>120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22</v>
      </c>
      <c r="C8" s="21">
        <f>762329.82/12</f>
        <v>63527.48499999999</v>
      </c>
    </row>
    <row r="9" spans="1:3" ht="15">
      <c r="A9" s="4">
        <v>2</v>
      </c>
      <c r="B9" s="4" t="s">
        <v>18</v>
      </c>
      <c r="C9" s="21">
        <f>533948.01/12</f>
        <v>44495.6675</v>
      </c>
    </row>
    <row r="10" spans="1:3" ht="15">
      <c r="A10" s="4">
        <v>3</v>
      </c>
      <c r="B10" s="4" t="s">
        <v>18</v>
      </c>
      <c r="C10" s="21">
        <f>612723.36/12</f>
        <v>51060.28</v>
      </c>
    </row>
    <row r="11" spans="1:3" ht="15">
      <c r="A11" s="4">
        <v>4</v>
      </c>
      <c r="B11" s="4" t="s">
        <v>18</v>
      </c>
      <c r="C11" s="21">
        <f>501321.62/12</f>
        <v>41776.801666666666</v>
      </c>
    </row>
    <row r="12" spans="1:3" ht="15">
      <c r="A12" s="4">
        <v>5</v>
      </c>
      <c r="B12" s="4" t="s">
        <v>18</v>
      </c>
      <c r="C12" s="21">
        <f>440021.46/12</f>
        <v>36668.455</v>
      </c>
    </row>
    <row r="13" spans="1:3" ht="15">
      <c r="A13" s="4">
        <v>6</v>
      </c>
      <c r="B13" s="4" t="s">
        <v>4</v>
      </c>
      <c r="C13" s="21">
        <f>420810.11/12</f>
        <v>35067.50916666666</v>
      </c>
    </row>
    <row r="14" spans="1:3" ht="15">
      <c r="A14" s="10">
        <v>7</v>
      </c>
      <c r="B14" s="51" t="s">
        <v>150</v>
      </c>
      <c r="C14" s="59">
        <f>49155.84/12</f>
        <v>4096.32</v>
      </c>
    </row>
    <row r="15" ht="15">
      <c r="A15" s="1"/>
    </row>
    <row r="16" spans="1:4" ht="15">
      <c r="A16" s="5"/>
      <c r="B16" s="5"/>
      <c r="C16" s="5"/>
      <c r="D16" s="2"/>
    </row>
    <row r="17" spans="1:4" ht="15" customHeight="1">
      <c r="A17" s="114"/>
      <c r="B17" s="114"/>
      <c r="D17" s="6"/>
    </row>
    <row r="18" ht="15">
      <c r="A18" s="7"/>
    </row>
    <row r="19" ht="15">
      <c r="A19" s="7"/>
    </row>
  </sheetData>
  <sheetProtection/>
  <mergeCells count="5">
    <mergeCell ref="A1:C1"/>
    <mergeCell ref="A2:C2"/>
    <mergeCell ref="A3:C3"/>
    <mergeCell ref="A4:D4"/>
    <mergeCell ref="A17:B17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9" customHeight="1">
      <c r="A2" s="108" t="s">
        <v>121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47609.35</v>
      </c>
    </row>
    <row r="9" spans="1:3" ht="15">
      <c r="A9" s="4">
        <v>2</v>
      </c>
      <c r="B9" s="4" t="s">
        <v>18</v>
      </c>
      <c r="C9" s="4">
        <v>32401.09</v>
      </c>
    </row>
    <row r="10" spans="1:3" ht="15">
      <c r="A10" s="4">
        <v>3</v>
      </c>
      <c r="B10" s="4" t="s">
        <v>4</v>
      </c>
      <c r="C10" s="4">
        <v>43537.67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0.7187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0" customHeight="1">
      <c r="A2" s="126" t="s">
        <v>221</v>
      </c>
      <c r="B2" s="126"/>
      <c r="C2" s="126"/>
      <c r="D2" s="126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104" t="s">
        <v>16</v>
      </c>
      <c r="C8" s="4">
        <v>39270</v>
      </c>
    </row>
    <row r="9" spans="1:3" ht="15">
      <c r="A9" s="3">
        <v>2</v>
      </c>
      <c r="B9" s="104" t="s">
        <v>18</v>
      </c>
      <c r="C9" s="4">
        <v>49587</v>
      </c>
    </row>
    <row r="10" spans="1:3" ht="15">
      <c r="A10" s="3">
        <v>3</v>
      </c>
      <c r="B10" s="104" t="s">
        <v>18</v>
      </c>
      <c r="C10" s="4">
        <v>52183</v>
      </c>
    </row>
    <row r="11" spans="1:3" ht="15">
      <c r="A11" s="3">
        <v>4</v>
      </c>
      <c r="B11" s="105" t="s">
        <v>18</v>
      </c>
      <c r="C11" s="4">
        <v>41505</v>
      </c>
    </row>
    <row r="12" spans="1:3" ht="15">
      <c r="A12" s="3">
        <v>5</v>
      </c>
      <c r="B12" s="106" t="s">
        <v>4</v>
      </c>
      <c r="C12" s="51">
        <v>45918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0.425781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1.5" customHeight="1">
      <c r="A2" s="127" t="s">
        <v>222</v>
      </c>
      <c r="B2" s="126"/>
      <c r="C2" s="126"/>
      <c r="D2" s="126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32508</v>
      </c>
    </row>
    <row r="9" spans="1:3" ht="15">
      <c r="A9" s="3">
        <v>2</v>
      </c>
      <c r="B9" s="4" t="s">
        <v>4</v>
      </c>
      <c r="C9" s="4">
        <v>29405</v>
      </c>
    </row>
    <row r="10" spans="1:3" ht="15">
      <c r="A10" s="3">
        <v>3</v>
      </c>
      <c r="B10" s="4" t="s">
        <v>18</v>
      </c>
      <c r="C10" s="4">
        <v>29685</v>
      </c>
    </row>
    <row r="11" spans="1:3" ht="15">
      <c r="A11" s="3">
        <v>4</v>
      </c>
      <c r="B11" s="4" t="s">
        <v>18</v>
      </c>
      <c r="C11" s="4">
        <v>27337</v>
      </c>
    </row>
    <row r="12" spans="1:3" ht="15">
      <c r="A12" s="3">
        <v>5</v>
      </c>
      <c r="B12" s="4" t="s">
        <v>18</v>
      </c>
      <c r="C12" s="4">
        <v>23263</v>
      </c>
    </row>
    <row r="13" spans="1:3" ht="15">
      <c r="A13" s="3">
        <v>5</v>
      </c>
      <c r="B13" s="4" t="s">
        <v>223</v>
      </c>
      <c r="C13" s="4">
        <v>18056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0.425781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29.25" customHeight="1">
      <c r="A2" s="108" t="s">
        <v>36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21">
        <v>31277.13</v>
      </c>
    </row>
    <row r="9" spans="1:3" ht="15">
      <c r="A9" s="3">
        <v>2</v>
      </c>
      <c r="B9" s="4" t="s">
        <v>37</v>
      </c>
      <c r="C9" s="21">
        <v>37845.07</v>
      </c>
    </row>
    <row r="10" spans="1:3" ht="15">
      <c r="A10" s="3">
        <v>3</v>
      </c>
      <c r="B10" s="4" t="s">
        <v>37</v>
      </c>
      <c r="C10" s="21">
        <v>32808.51</v>
      </c>
    </row>
    <row r="11" spans="1:3" ht="15">
      <c r="A11" s="3">
        <v>4</v>
      </c>
      <c r="B11" s="4" t="s">
        <v>4</v>
      </c>
      <c r="C11" s="21">
        <v>28373.39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28125" style="0" customWidth="1"/>
    <col min="4" max="4" width="0.9921875" style="0" hidden="1" customWidth="1"/>
  </cols>
  <sheetData>
    <row r="1" spans="1:4" ht="54.75" customHeight="1">
      <c r="A1" s="107" t="s">
        <v>5</v>
      </c>
      <c r="B1" s="107"/>
      <c r="C1" s="107"/>
      <c r="D1" s="8"/>
    </row>
    <row r="2" spans="1:4" ht="29.25" customHeight="1">
      <c r="A2" s="108" t="s">
        <v>38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44623.25</v>
      </c>
    </row>
    <row r="9" spans="1:3" ht="15">
      <c r="A9" s="3">
        <v>2</v>
      </c>
      <c r="B9" s="4" t="s">
        <v>37</v>
      </c>
      <c r="C9" s="4">
        <v>27352.36</v>
      </c>
    </row>
    <row r="10" spans="1:3" ht="15">
      <c r="A10" s="3">
        <v>3</v>
      </c>
      <c r="B10" s="4" t="s">
        <v>37</v>
      </c>
      <c r="C10" s="4">
        <v>22152.56</v>
      </c>
    </row>
    <row r="11" spans="1:3" ht="15">
      <c r="A11" s="3">
        <v>4</v>
      </c>
      <c r="B11" s="4" t="s">
        <v>4</v>
      </c>
      <c r="C11" s="4">
        <v>25389.56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7.7109375" style="0" customWidth="1"/>
    <col min="2" max="2" width="22.7109375" style="0" customWidth="1"/>
    <col min="3" max="3" width="36.7109375" style="0" customWidth="1"/>
    <col min="4" max="4" width="11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58.5" customHeight="1">
      <c r="A2" s="128" t="s">
        <v>55</v>
      </c>
      <c r="B2" s="128"/>
      <c r="C2" s="128"/>
      <c r="D2" s="2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22" t="s">
        <v>16</v>
      </c>
      <c r="C8" s="23">
        <v>39709.67</v>
      </c>
    </row>
    <row r="9" spans="1:3" ht="15">
      <c r="A9" s="3">
        <v>2</v>
      </c>
      <c r="B9" s="22" t="s">
        <v>4</v>
      </c>
      <c r="C9" s="23">
        <v>31506.8</v>
      </c>
    </row>
    <row r="10" spans="1:3" ht="30">
      <c r="A10" s="3">
        <v>3</v>
      </c>
      <c r="B10" s="22" t="s">
        <v>18</v>
      </c>
      <c r="C10" s="23">
        <v>25538.22</v>
      </c>
    </row>
    <row r="11" spans="1:3" ht="30">
      <c r="A11" s="3">
        <v>4</v>
      </c>
      <c r="B11" s="22" t="s">
        <v>18</v>
      </c>
      <c r="C11" s="23">
        <v>28547.47</v>
      </c>
    </row>
    <row r="12" spans="1:4" ht="30">
      <c r="A12" s="3">
        <v>5</v>
      </c>
      <c r="B12" s="22" t="s">
        <v>18</v>
      </c>
      <c r="C12" s="23">
        <v>34901.2</v>
      </c>
      <c r="D12" s="24" t="s">
        <v>39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3:C3"/>
    <mergeCell ref="A4:D4"/>
    <mergeCell ref="A15:B15"/>
    <mergeCell ref="A2:C2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"/>
  <sheetViews>
    <sheetView zoomScalePageLayoutView="0" workbookViewId="0" topLeftCell="A1">
      <selection activeCell="A13" sqref="A13:B15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9.28125" style="0" customWidth="1"/>
    <col min="4" max="4" width="0.71875" style="0" hidden="1" customWidth="1"/>
  </cols>
  <sheetData>
    <row r="1" spans="1:4" ht="54.75" customHeight="1">
      <c r="A1" s="107" t="s">
        <v>5</v>
      </c>
      <c r="B1" s="107"/>
      <c r="C1" s="107"/>
      <c r="D1" s="8"/>
    </row>
    <row r="2" spans="1:4" ht="30.75" customHeight="1">
      <c r="A2" s="108" t="s">
        <v>40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21">
        <f>569350/12</f>
        <v>47445.833333333336</v>
      </c>
    </row>
    <row r="9" spans="1:3" ht="15">
      <c r="A9" s="3">
        <v>2</v>
      </c>
      <c r="B9" s="4" t="s">
        <v>4</v>
      </c>
      <c r="C9" s="21">
        <f>533199/12</f>
        <v>44433.25</v>
      </c>
    </row>
    <row r="10" spans="1:3" ht="15">
      <c r="A10" s="3">
        <v>3</v>
      </c>
      <c r="B10" s="4" t="s">
        <v>37</v>
      </c>
      <c r="C10" s="21">
        <v>33190.85</v>
      </c>
    </row>
    <row r="11" spans="1:3" ht="15">
      <c r="A11" s="3">
        <v>4</v>
      </c>
      <c r="B11" s="4" t="s">
        <v>37</v>
      </c>
      <c r="C11" s="21">
        <v>34105.1</v>
      </c>
    </row>
    <row r="12" spans="1:4" ht="15">
      <c r="A12" s="3">
        <v>5</v>
      </c>
      <c r="B12" s="4" t="s">
        <v>37</v>
      </c>
      <c r="C12" s="21">
        <v>13990.59</v>
      </c>
      <c r="D12" s="2"/>
    </row>
    <row r="13" spans="1:4" ht="15" customHeight="1">
      <c r="A13" s="114"/>
      <c r="B13" s="114"/>
      <c r="D13" s="6"/>
    </row>
    <row r="14" ht="15">
      <c r="A14" s="7"/>
    </row>
    <row r="15" ht="15">
      <c r="A15" s="7"/>
    </row>
  </sheetData>
  <sheetProtection/>
  <mergeCells count="5">
    <mergeCell ref="A1:C1"/>
    <mergeCell ref="A2:D2"/>
    <mergeCell ref="A3:C3"/>
    <mergeCell ref="A4:D4"/>
    <mergeCell ref="A13:B13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3.00390625" style="0" customWidth="1"/>
  </cols>
  <sheetData>
    <row r="1" spans="1:3" ht="48" customHeight="1">
      <c r="A1" s="107" t="s">
        <v>5</v>
      </c>
      <c r="B1" s="107"/>
      <c r="C1" s="107"/>
    </row>
    <row r="2" spans="1:3" ht="38.25" customHeight="1">
      <c r="A2" s="108" t="s">
        <v>162</v>
      </c>
      <c r="B2" s="108"/>
      <c r="C2" s="108"/>
    </row>
    <row r="3" spans="1:3" ht="15">
      <c r="A3" s="109"/>
      <c r="B3" s="109"/>
      <c r="C3" s="109"/>
    </row>
    <row r="4" ht="15">
      <c r="A4" s="1"/>
    </row>
    <row r="5" spans="1:3" ht="30">
      <c r="A5" s="3" t="s">
        <v>1</v>
      </c>
      <c r="B5" s="3" t="s">
        <v>2</v>
      </c>
      <c r="C5" s="3" t="s">
        <v>3</v>
      </c>
    </row>
    <row r="6" spans="1:3" ht="15">
      <c r="A6" s="3">
        <v>1</v>
      </c>
      <c r="B6" s="3">
        <v>3</v>
      </c>
      <c r="C6" s="3">
        <v>4</v>
      </c>
    </row>
    <row r="7" spans="1:3" ht="15">
      <c r="A7" s="3">
        <v>1</v>
      </c>
      <c r="B7" s="98" t="s">
        <v>16</v>
      </c>
      <c r="C7" s="94">
        <v>42805.82</v>
      </c>
    </row>
    <row r="8" spans="1:3" ht="15">
      <c r="A8" s="3">
        <v>2</v>
      </c>
      <c r="B8" s="98" t="s">
        <v>18</v>
      </c>
      <c r="C8" s="94">
        <v>34741.8</v>
      </c>
    </row>
    <row r="9" spans="1:3" ht="15">
      <c r="A9" s="3">
        <v>3</v>
      </c>
      <c r="B9" s="98" t="s">
        <v>18</v>
      </c>
      <c r="C9" s="94">
        <v>37480.8</v>
      </c>
    </row>
    <row r="10" spans="1:3" ht="15">
      <c r="A10" s="3">
        <v>4</v>
      </c>
      <c r="B10" s="98" t="s">
        <v>18</v>
      </c>
      <c r="C10" s="94">
        <v>36355.53</v>
      </c>
    </row>
    <row r="11" spans="1:3" ht="15">
      <c r="A11" s="3">
        <v>5</v>
      </c>
      <c r="B11" s="98" t="s">
        <v>4</v>
      </c>
      <c r="C11" s="94">
        <v>28095.11</v>
      </c>
    </row>
    <row r="12" spans="1:3" ht="15">
      <c r="A12" s="93"/>
      <c r="C12" s="6"/>
    </row>
    <row r="13" ht="15" customHeight="1">
      <c r="A13" s="7"/>
    </row>
    <row r="14" ht="15">
      <c r="A14" s="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A14" sqref="A14:B1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17.00390625" style="0" customWidth="1"/>
    <col min="4" max="4" width="2.00390625" style="0" hidden="1" customWidth="1"/>
  </cols>
  <sheetData>
    <row r="1" spans="1:4" ht="54.75" customHeight="1">
      <c r="A1" s="107" t="s">
        <v>5</v>
      </c>
      <c r="B1" s="107"/>
      <c r="C1" s="107"/>
      <c r="D1" s="8"/>
    </row>
    <row r="2" spans="1:4" ht="36.75" customHeight="1">
      <c r="A2" s="108" t="s">
        <v>54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52749.36</v>
      </c>
    </row>
    <row r="9" spans="1:3" ht="15">
      <c r="A9" s="3">
        <v>2</v>
      </c>
      <c r="B9" s="4" t="s">
        <v>18</v>
      </c>
      <c r="C9" s="4">
        <v>48079.28</v>
      </c>
    </row>
    <row r="10" spans="1:3" ht="15">
      <c r="A10" s="3">
        <v>3</v>
      </c>
      <c r="B10" s="4" t="s">
        <v>18</v>
      </c>
      <c r="C10" s="4">
        <v>42652.34</v>
      </c>
    </row>
    <row r="11" spans="1:3" ht="15">
      <c r="A11" s="3">
        <v>4</v>
      </c>
      <c r="B11" s="4" t="s">
        <v>4</v>
      </c>
      <c r="C11" s="11">
        <v>36359.25</v>
      </c>
    </row>
    <row r="12" ht="15">
      <c r="A12" s="1"/>
    </row>
    <row r="13" spans="1:4" ht="15">
      <c r="A13" s="5"/>
      <c r="B13" s="5"/>
      <c r="C13" s="5"/>
      <c r="D13" s="2"/>
    </row>
    <row r="14" spans="1:4" ht="15" customHeight="1">
      <c r="A14" s="114"/>
      <c r="B14" s="114"/>
      <c r="D14" s="6"/>
    </row>
    <row r="15" ht="15">
      <c r="A15" s="7"/>
    </row>
    <row r="16" ht="15">
      <c r="A16" s="7"/>
    </row>
  </sheetData>
  <sheetProtection/>
  <mergeCells count="5">
    <mergeCell ref="A1:C1"/>
    <mergeCell ref="A2:D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0.1367187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0.75" customHeight="1">
      <c r="A2" s="108" t="s">
        <v>41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54884.57</v>
      </c>
    </row>
    <row r="9" spans="1:3" ht="15">
      <c r="A9" s="3">
        <v>2</v>
      </c>
      <c r="B9" s="4" t="s">
        <v>18</v>
      </c>
      <c r="C9" s="4">
        <v>48272.05</v>
      </c>
    </row>
    <row r="10" spans="1:3" ht="15">
      <c r="A10" s="3">
        <v>3</v>
      </c>
      <c r="B10" s="4" t="s">
        <v>18</v>
      </c>
      <c r="C10" s="4">
        <v>45425.96</v>
      </c>
    </row>
    <row r="11" spans="1:3" ht="15">
      <c r="A11" s="3">
        <v>4</v>
      </c>
      <c r="B11" s="4" t="s">
        <v>18</v>
      </c>
      <c r="C11" s="4">
        <v>44088.93</v>
      </c>
    </row>
    <row r="12" spans="1:3" ht="15">
      <c r="A12" s="3">
        <v>5</v>
      </c>
      <c r="B12" s="4" t="s">
        <v>18</v>
      </c>
      <c r="C12" s="11">
        <v>38922.55</v>
      </c>
    </row>
    <row r="13" spans="1:3" ht="15">
      <c r="A13" s="3">
        <v>6</v>
      </c>
      <c r="B13" s="11" t="s">
        <v>4</v>
      </c>
      <c r="C13" s="11">
        <v>40213.74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140625" style="0" customWidth="1"/>
    <col min="4" max="4" width="0.2890625" style="0" hidden="1" customWidth="1"/>
  </cols>
  <sheetData>
    <row r="1" spans="1:4" ht="54.75" customHeight="1">
      <c r="A1" s="107" t="s">
        <v>5</v>
      </c>
      <c r="B1" s="107"/>
      <c r="C1" s="107"/>
      <c r="D1" s="8"/>
    </row>
    <row r="2" spans="1:4" ht="28.5" customHeight="1">
      <c r="A2" s="108" t="s">
        <v>42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41136.8</v>
      </c>
    </row>
    <row r="9" spans="1:3" ht="15">
      <c r="A9" s="3">
        <v>2</v>
      </c>
      <c r="B9" s="4" t="s">
        <v>4</v>
      </c>
      <c r="C9" s="21">
        <v>55898.8</v>
      </c>
    </row>
    <row r="10" spans="1:3" ht="15">
      <c r="A10" s="3">
        <v>3</v>
      </c>
      <c r="B10" s="4" t="s">
        <v>18</v>
      </c>
      <c r="C10" s="21">
        <v>41074.08</v>
      </c>
    </row>
    <row r="11" spans="1:3" ht="15">
      <c r="A11" s="3">
        <v>4</v>
      </c>
      <c r="B11" s="4" t="s">
        <v>18</v>
      </c>
      <c r="C11" s="21">
        <v>39376.75</v>
      </c>
    </row>
    <row r="12" spans="1:3" ht="15">
      <c r="A12" s="3">
        <v>5</v>
      </c>
      <c r="B12" s="4" t="s">
        <v>18</v>
      </c>
      <c r="C12" s="21">
        <v>33612.27</v>
      </c>
    </row>
    <row r="13" spans="1:3" ht="15">
      <c r="A13" s="3">
        <v>6</v>
      </c>
      <c r="B13" s="4" t="s">
        <v>18</v>
      </c>
      <c r="C13" s="21">
        <v>51645.27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7"/>
  <sheetViews>
    <sheetView zoomScalePageLayoutView="0" workbookViewId="0" topLeftCell="A1">
      <selection activeCell="A17" sqref="A17:B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0.1367187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29.25" customHeight="1">
      <c r="A2" s="108" t="s">
        <v>43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46437</v>
      </c>
    </row>
    <row r="9" spans="1:3" ht="15">
      <c r="A9" s="3">
        <v>2</v>
      </c>
      <c r="B9" s="4" t="s">
        <v>18</v>
      </c>
      <c r="C9" s="4">
        <v>25409</v>
      </c>
    </row>
    <row r="10" spans="1:3" ht="15">
      <c r="A10" s="3">
        <v>3</v>
      </c>
      <c r="B10" s="4" t="s">
        <v>18</v>
      </c>
      <c r="C10" s="4">
        <v>25920</v>
      </c>
    </row>
    <row r="11" spans="1:3" ht="15">
      <c r="A11" s="3">
        <v>4</v>
      </c>
      <c r="B11" s="4" t="s">
        <v>18</v>
      </c>
      <c r="C11" s="4">
        <v>29954</v>
      </c>
    </row>
    <row r="12" spans="1:6" ht="15">
      <c r="A12" s="3">
        <v>5</v>
      </c>
      <c r="B12" s="4" t="s">
        <v>4</v>
      </c>
      <c r="C12" s="11">
        <v>43172</v>
      </c>
      <c r="E12">
        <v>9137</v>
      </c>
      <c r="F12" t="s">
        <v>44</v>
      </c>
    </row>
    <row r="13" spans="1:6" ht="15">
      <c r="A13" s="1"/>
      <c r="E13">
        <v>3000</v>
      </c>
      <c r="F13" t="s">
        <v>45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0.1367187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0" customHeight="1">
      <c r="A2" s="108" t="s">
        <v>46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38810.51</v>
      </c>
    </row>
    <row r="9" spans="1:3" ht="15">
      <c r="A9" s="3">
        <v>2</v>
      </c>
      <c r="B9" s="4" t="s">
        <v>18</v>
      </c>
      <c r="C9" s="4">
        <v>34492.07</v>
      </c>
    </row>
    <row r="10" spans="1:3" ht="15">
      <c r="A10" s="3">
        <v>3</v>
      </c>
      <c r="B10" s="4" t="s">
        <v>4</v>
      </c>
      <c r="C10" s="4">
        <v>30787.35</v>
      </c>
    </row>
    <row r="11" spans="1:3" ht="15">
      <c r="A11" s="3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hidden="1" customWidth="1"/>
  </cols>
  <sheetData>
    <row r="1" spans="1:4" ht="54.75" customHeight="1">
      <c r="A1" s="107" t="s">
        <v>5</v>
      </c>
      <c r="B1" s="107"/>
      <c r="C1" s="107"/>
      <c r="D1" s="8"/>
    </row>
    <row r="2" spans="1:4" ht="30" customHeight="1">
      <c r="A2" s="108" t="s">
        <v>47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38316.89</v>
      </c>
    </row>
    <row r="9" spans="1:3" ht="15">
      <c r="A9" s="3">
        <v>2</v>
      </c>
      <c r="B9" s="4" t="s">
        <v>18</v>
      </c>
      <c r="C9" s="4">
        <v>40490.73</v>
      </c>
    </row>
    <row r="10" spans="1:3" ht="15">
      <c r="A10" s="3">
        <v>3</v>
      </c>
      <c r="B10" s="4" t="s">
        <v>18</v>
      </c>
      <c r="C10" s="4">
        <v>44372.3</v>
      </c>
    </row>
    <row r="11" spans="1:3" ht="15">
      <c r="A11" s="3">
        <v>4</v>
      </c>
      <c r="B11" s="4" t="s">
        <v>4</v>
      </c>
      <c r="C11" s="4">
        <v>28365.99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30.57421875" style="0" customWidth="1"/>
    <col min="4" max="4" width="22.8515625" style="0" hidden="1" customWidth="1"/>
  </cols>
  <sheetData>
    <row r="1" spans="1:4" ht="54.75" customHeight="1">
      <c r="A1" s="107" t="s">
        <v>5</v>
      </c>
      <c r="B1" s="107"/>
      <c r="C1" s="107"/>
      <c r="D1" s="8"/>
    </row>
    <row r="2" spans="1:5" ht="28.5" customHeight="1">
      <c r="A2" s="129" t="s">
        <v>48</v>
      </c>
      <c r="B2" s="121"/>
      <c r="C2" s="121"/>
      <c r="D2" s="121"/>
      <c r="E2" s="121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37379.03</v>
      </c>
    </row>
    <row r="9" spans="1:3" ht="15">
      <c r="A9" s="3">
        <v>2</v>
      </c>
      <c r="B9" s="4" t="s">
        <v>18</v>
      </c>
      <c r="C9" s="4">
        <v>42737.55</v>
      </c>
    </row>
    <row r="10" spans="1:3" ht="15">
      <c r="A10" s="3">
        <v>3</v>
      </c>
      <c r="B10" s="4" t="s">
        <v>4</v>
      </c>
      <c r="C10" s="4">
        <v>40394.75</v>
      </c>
    </row>
    <row r="11" ht="15">
      <c r="A11" s="1"/>
    </row>
    <row r="12" ht="15">
      <c r="A12" s="1"/>
    </row>
    <row r="13" spans="1:4" ht="15">
      <c r="A13" s="5"/>
      <c r="B13" s="5"/>
      <c r="C13" s="5"/>
      <c r="D13" s="2"/>
    </row>
    <row r="14" spans="1:4" ht="15" customHeight="1">
      <c r="A14" s="114"/>
      <c r="B14" s="114"/>
      <c r="D14" s="6"/>
    </row>
    <row r="15" ht="15">
      <c r="A15" s="7"/>
    </row>
    <row r="16" ht="15">
      <c r="A16" s="7"/>
    </row>
  </sheetData>
  <sheetProtection/>
  <mergeCells count="5">
    <mergeCell ref="A1:C1"/>
    <mergeCell ref="A2:E2"/>
    <mergeCell ref="A3:C3"/>
    <mergeCell ref="A4:D4"/>
    <mergeCell ref="A14:B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421875" style="0" customWidth="1"/>
    <col min="4" max="4" width="22.8515625" style="0" hidden="1" customWidth="1"/>
  </cols>
  <sheetData>
    <row r="1" spans="1:4" ht="54.75" customHeight="1">
      <c r="A1" s="107" t="s">
        <v>5</v>
      </c>
      <c r="B1" s="107"/>
      <c r="C1" s="107"/>
      <c r="D1" s="8"/>
    </row>
    <row r="2" spans="1:4" ht="30" customHeight="1">
      <c r="A2" s="108" t="s">
        <v>49</v>
      </c>
      <c r="B2" s="110"/>
      <c r="C2" s="110"/>
      <c r="D2" s="110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54856</v>
      </c>
    </row>
    <row r="9" spans="1:3" ht="15">
      <c r="A9" s="3">
        <v>2</v>
      </c>
      <c r="B9" s="4" t="s">
        <v>18</v>
      </c>
      <c r="C9" s="4">
        <v>46304</v>
      </c>
    </row>
    <row r="10" spans="1:3" ht="15">
      <c r="A10" s="3">
        <v>3</v>
      </c>
      <c r="B10" s="4" t="s">
        <v>18</v>
      </c>
      <c r="C10" s="4">
        <v>46676</v>
      </c>
    </row>
    <row r="11" spans="1:3" ht="15">
      <c r="A11" s="3">
        <v>4</v>
      </c>
      <c r="B11" s="4" t="s">
        <v>4</v>
      </c>
      <c r="C11" s="4">
        <v>39433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A15" sqref="A15:B17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28125" style="0" customWidth="1"/>
    <col min="4" max="4" width="22.8515625" style="0" hidden="1" customWidth="1"/>
  </cols>
  <sheetData>
    <row r="1" spans="1:4" ht="54.75" customHeight="1">
      <c r="A1" s="107" t="s">
        <v>5</v>
      </c>
      <c r="B1" s="107"/>
      <c r="C1" s="107"/>
      <c r="D1" s="8"/>
    </row>
    <row r="2" spans="1:4" ht="30" customHeight="1">
      <c r="A2" s="108" t="s">
        <v>50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4">
        <v>47151</v>
      </c>
    </row>
    <row r="9" spans="1:3" ht="15">
      <c r="A9" s="3">
        <v>2</v>
      </c>
      <c r="B9" s="4" t="s">
        <v>18</v>
      </c>
      <c r="C9" s="4">
        <v>45814</v>
      </c>
    </row>
    <row r="10" spans="1:3" ht="15">
      <c r="A10" s="3">
        <v>3</v>
      </c>
      <c r="B10" s="4" t="s">
        <v>18</v>
      </c>
      <c r="C10" s="4">
        <v>45630</v>
      </c>
    </row>
    <row r="11" spans="1:3" ht="15">
      <c r="A11" s="3">
        <v>4</v>
      </c>
      <c r="B11" s="4" t="s">
        <v>18</v>
      </c>
      <c r="C11" s="4">
        <v>48678</v>
      </c>
    </row>
    <row r="12" spans="1:3" ht="15">
      <c r="A12" s="3">
        <v>5</v>
      </c>
      <c r="B12" s="4" t="s">
        <v>4</v>
      </c>
      <c r="C12" s="11">
        <v>38327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0.425781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2.25" customHeight="1">
      <c r="A2" s="108" t="s">
        <v>51</v>
      </c>
      <c r="B2" s="108"/>
      <c r="C2" s="108"/>
      <c r="D2" s="108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3">
        <v>1</v>
      </c>
      <c r="B8" s="4" t="s">
        <v>16</v>
      </c>
      <c r="C8" s="15">
        <v>51728.60666666667</v>
      </c>
    </row>
    <row r="9" spans="1:3" ht="15">
      <c r="A9" s="3">
        <v>2</v>
      </c>
      <c r="B9" s="4" t="s">
        <v>52</v>
      </c>
      <c r="C9" s="15">
        <v>43112.23333333334</v>
      </c>
    </row>
    <row r="10" spans="1:3" ht="15">
      <c r="A10" s="3">
        <v>3</v>
      </c>
      <c r="B10" s="4" t="s">
        <v>52</v>
      </c>
      <c r="C10" s="15">
        <v>44868.84083333334</v>
      </c>
    </row>
    <row r="11" spans="1:3" ht="15">
      <c r="A11" s="3">
        <v>4</v>
      </c>
      <c r="B11" s="4" t="s">
        <v>52</v>
      </c>
      <c r="C11" s="15">
        <v>40400.13416666666</v>
      </c>
    </row>
    <row r="12" spans="1:3" ht="30">
      <c r="A12" s="3">
        <v>5</v>
      </c>
      <c r="B12" s="4" t="s">
        <v>53</v>
      </c>
      <c r="C12" s="15">
        <v>20436.308333333334</v>
      </c>
    </row>
    <row r="13" spans="1:3" ht="15">
      <c r="A13" s="3">
        <v>6</v>
      </c>
      <c r="B13" s="4" t="s">
        <v>4</v>
      </c>
      <c r="C13" s="15">
        <v>40090.17249999999</v>
      </c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D2"/>
    <mergeCell ref="A3:C3"/>
    <mergeCell ref="A4:D4"/>
    <mergeCell ref="A15:B15"/>
  </mergeCells>
  <printOptions/>
  <pageMargins left="0.7874015748031497" right="0.7874015748031497" top="0.7874015748031497" bottom="0.7874015748031497" header="0.31496062992125984" footer="0.31496062992125984"/>
  <pageSetup fitToHeight="1" fitToWidth="1" horizontalDpi="180" verticalDpi="18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3.28125" style="0" customWidth="1"/>
  </cols>
  <sheetData>
    <row r="1" spans="1:3" ht="64.5" customHeight="1">
      <c r="A1" s="107" t="s">
        <v>5</v>
      </c>
      <c r="B1" s="107"/>
      <c r="C1" s="107"/>
    </row>
    <row r="2" spans="1:3" ht="59.25" customHeight="1">
      <c r="A2" s="108" t="s">
        <v>163</v>
      </c>
      <c r="B2" s="108"/>
      <c r="C2" s="108"/>
    </row>
    <row r="3" spans="1:3" ht="15">
      <c r="A3" s="109"/>
      <c r="B3" s="109"/>
      <c r="C3" s="109"/>
    </row>
    <row r="4" ht="15">
      <c r="A4" s="1"/>
    </row>
    <row r="5" spans="1:3" ht="48" customHeight="1">
      <c r="A5" s="3" t="s">
        <v>1</v>
      </c>
      <c r="B5" s="3" t="s">
        <v>2</v>
      </c>
      <c r="C5" s="3" t="s">
        <v>3</v>
      </c>
    </row>
    <row r="6" spans="1:3" ht="15">
      <c r="A6" s="3">
        <v>1</v>
      </c>
      <c r="B6" s="3">
        <v>3</v>
      </c>
      <c r="C6" s="3">
        <v>4</v>
      </c>
    </row>
    <row r="7" spans="1:3" ht="15">
      <c r="A7" s="3">
        <v>1</v>
      </c>
      <c r="B7" s="4" t="s">
        <v>19</v>
      </c>
      <c r="C7" s="94">
        <v>43105.79</v>
      </c>
    </row>
    <row r="8" spans="1:3" ht="15">
      <c r="A8" s="3">
        <v>2</v>
      </c>
      <c r="B8" s="4" t="s">
        <v>164</v>
      </c>
      <c r="C8" s="94">
        <v>41438.36</v>
      </c>
    </row>
    <row r="9" spans="1:3" ht="15">
      <c r="A9" s="3">
        <v>3</v>
      </c>
      <c r="B9" s="4" t="s">
        <v>164</v>
      </c>
      <c r="C9" s="94">
        <v>29407.59</v>
      </c>
    </row>
    <row r="10" spans="1:3" ht="15">
      <c r="A10" s="3">
        <v>4</v>
      </c>
      <c r="B10" s="4" t="s">
        <v>164</v>
      </c>
      <c r="C10" s="94">
        <v>38462.33</v>
      </c>
    </row>
    <row r="11" spans="1:3" ht="15">
      <c r="A11" s="3">
        <v>5</v>
      </c>
      <c r="B11" s="4" t="s">
        <v>4</v>
      </c>
      <c r="C11" s="94">
        <v>40704.54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PageLayoutView="0" workbookViewId="0" topLeftCell="A1">
      <pane xSplit="2" ySplit="3" topLeftCell="C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A2" sqref="A2:B2"/>
    </sheetView>
  </sheetViews>
  <sheetFormatPr defaultColWidth="9.140625" defaultRowHeight="15"/>
  <cols>
    <col min="1" max="1" width="7.7109375" style="28" customWidth="1"/>
    <col min="2" max="2" width="47.28125" style="28" customWidth="1"/>
    <col min="3" max="3" width="14.28125" style="28" customWidth="1"/>
    <col min="4" max="4" width="22.8515625" style="28" customWidth="1"/>
    <col min="5" max="16384" width="9.140625" style="28" customWidth="1"/>
  </cols>
  <sheetData>
    <row r="1" spans="1:4" ht="63.75" customHeight="1">
      <c r="A1" s="130" t="s">
        <v>5</v>
      </c>
      <c r="B1" s="130"/>
      <c r="C1" s="27"/>
      <c r="D1" s="27"/>
    </row>
    <row r="2" spans="1:4" ht="32.25" customHeight="1">
      <c r="A2" s="131" t="s">
        <v>56</v>
      </c>
      <c r="B2" s="131"/>
      <c r="C2" s="29"/>
      <c r="D2" s="30"/>
    </row>
    <row r="3" spans="1:4" ht="15" customHeight="1">
      <c r="A3" s="132" t="s">
        <v>0</v>
      </c>
      <c r="B3" s="132"/>
      <c r="C3" s="132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48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34" t="s">
        <v>16</v>
      </c>
      <c r="C8" s="35">
        <v>58301</v>
      </c>
    </row>
    <row r="9" spans="1:3" ht="12.75">
      <c r="A9" s="34">
        <v>2</v>
      </c>
      <c r="B9" s="34" t="s">
        <v>18</v>
      </c>
      <c r="C9" s="35">
        <v>39457</v>
      </c>
    </row>
    <row r="10" spans="1:3" ht="12.75">
      <c r="A10" s="34">
        <v>3</v>
      </c>
      <c r="B10" s="34" t="s">
        <v>18</v>
      </c>
      <c r="C10" s="35">
        <v>35041</v>
      </c>
    </row>
    <row r="11" spans="1:3" ht="12.75">
      <c r="A11" s="34">
        <v>4</v>
      </c>
      <c r="B11" s="34" t="s">
        <v>18</v>
      </c>
      <c r="C11" s="35">
        <v>43062</v>
      </c>
    </row>
    <row r="12" spans="1:3" ht="12.75">
      <c r="A12" s="34">
        <v>5</v>
      </c>
      <c r="B12" s="34" t="s">
        <v>18</v>
      </c>
      <c r="C12" s="35">
        <v>42552</v>
      </c>
    </row>
    <row r="13" spans="1:3" ht="12.75">
      <c r="A13" s="34">
        <v>6</v>
      </c>
      <c r="B13" s="34" t="s">
        <v>4</v>
      </c>
      <c r="C13" s="35">
        <v>51024</v>
      </c>
    </row>
    <row r="14" ht="12.75">
      <c r="A14" s="32"/>
    </row>
    <row r="15" ht="12.75">
      <c r="A15" s="32"/>
    </row>
    <row r="16" spans="1:4" ht="12.75">
      <c r="A16" s="30"/>
      <c r="B16" s="30"/>
      <c r="C16" s="30"/>
      <c r="D16" s="36"/>
    </row>
  </sheetData>
  <sheetProtection/>
  <mergeCells count="4">
    <mergeCell ref="A1:B1"/>
    <mergeCell ref="A2:B2"/>
    <mergeCell ref="A3:C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7.7109375" style="28" customWidth="1"/>
    <col min="2" max="2" width="30.28125" style="28" customWidth="1"/>
    <col min="3" max="3" width="20.7109375" style="28" customWidth="1"/>
    <col min="4" max="4" width="22.8515625" style="28" customWidth="1"/>
    <col min="5" max="16384" width="9.140625" style="28" customWidth="1"/>
  </cols>
  <sheetData>
    <row r="1" spans="1:4" ht="54.75" customHeight="1">
      <c r="A1" s="130" t="s">
        <v>5</v>
      </c>
      <c r="B1" s="130"/>
      <c r="C1" s="130"/>
      <c r="D1" s="27"/>
    </row>
    <row r="2" spans="1:4" ht="29.25" customHeight="1">
      <c r="A2" s="134" t="s">
        <v>57</v>
      </c>
      <c r="B2" s="134"/>
      <c r="C2" s="134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48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7">
        <v>1</v>
      </c>
      <c r="B8" s="38" t="s">
        <v>16</v>
      </c>
      <c r="C8" s="39">
        <v>52096.59</v>
      </c>
    </row>
    <row r="9" spans="1:3" ht="12.75">
      <c r="A9" s="34">
        <v>2</v>
      </c>
      <c r="B9" s="34" t="s">
        <v>18</v>
      </c>
      <c r="C9" s="35">
        <v>48491.95</v>
      </c>
    </row>
    <row r="10" spans="1:3" ht="12.75">
      <c r="A10" s="34">
        <v>3</v>
      </c>
      <c r="B10" s="34" t="s">
        <v>18</v>
      </c>
      <c r="C10" s="35">
        <v>45720.74</v>
      </c>
    </row>
    <row r="11" spans="1:3" ht="14.25" customHeight="1">
      <c r="A11" s="34">
        <v>4</v>
      </c>
      <c r="B11" s="34" t="s">
        <v>4</v>
      </c>
      <c r="C11" s="35">
        <v>46812.38</v>
      </c>
    </row>
    <row r="12" spans="1:3" ht="12.75" hidden="1">
      <c r="A12" s="34"/>
      <c r="B12" s="34"/>
      <c r="C12" s="34"/>
    </row>
    <row r="13" ht="12.75">
      <c r="A13" s="32"/>
    </row>
    <row r="14" ht="12.75">
      <c r="A14" s="32"/>
    </row>
    <row r="15" spans="1:4" ht="12.75">
      <c r="A15" s="30"/>
      <c r="B15" s="30"/>
      <c r="C15" s="30"/>
      <c r="D15" s="36"/>
    </row>
  </sheetData>
  <sheetProtection/>
  <mergeCells count="4">
    <mergeCell ref="A1:C1"/>
    <mergeCell ref="A2:C2"/>
    <mergeCell ref="A3:C3"/>
    <mergeCell ref="A4:D4"/>
  </mergeCell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"/>
  <sheetViews>
    <sheetView zoomScalePageLayoutView="0" workbookViewId="0" topLeftCell="A1">
      <pane xSplit="1" ySplit="8" topLeftCell="B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5"/>
  <cols>
    <col min="1" max="1" width="7.7109375" style="28" customWidth="1"/>
    <col min="2" max="2" width="34.28125" style="28" customWidth="1"/>
    <col min="3" max="3" width="25.57421875" style="28" customWidth="1"/>
    <col min="4" max="4" width="22.8515625" style="28" customWidth="1"/>
    <col min="5" max="16384" width="9.140625" style="28" customWidth="1"/>
  </cols>
  <sheetData>
    <row r="1" spans="1:4" ht="54.75" customHeight="1">
      <c r="A1" s="130" t="s">
        <v>5</v>
      </c>
      <c r="B1" s="130"/>
      <c r="C1" s="130"/>
      <c r="D1" s="27"/>
    </row>
    <row r="2" spans="1:4" ht="42.75" customHeight="1">
      <c r="A2" s="136" t="s">
        <v>58</v>
      </c>
      <c r="B2" s="136"/>
      <c r="C2" s="136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48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34" t="s">
        <v>16</v>
      </c>
      <c r="C8" s="35">
        <v>36304.59</v>
      </c>
    </row>
    <row r="9" spans="1:3" ht="12.75">
      <c r="A9" s="34">
        <v>2</v>
      </c>
      <c r="B9" s="34" t="s">
        <v>18</v>
      </c>
      <c r="C9" s="35">
        <v>43392.05</v>
      </c>
    </row>
    <row r="10" spans="1:3" ht="12.75">
      <c r="A10" s="34">
        <v>3</v>
      </c>
      <c r="B10" s="34" t="s">
        <v>18</v>
      </c>
      <c r="C10" s="35">
        <v>35699.16</v>
      </c>
    </row>
    <row r="11" spans="1:3" ht="12.75">
      <c r="A11" s="34">
        <v>4</v>
      </c>
      <c r="B11" s="34" t="s">
        <v>4</v>
      </c>
      <c r="C11" s="35">
        <v>32815.43</v>
      </c>
    </row>
    <row r="12" ht="12.75">
      <c r="A12" s="32"/>
    </row>
    <row r="13" ht="12.75">
      <c r="A13" s="32"/>
    </row>
    <row r="14" spans="1:4" ht="12.75">
      <c r="A14" s="30"/>
      <c r="B14" s="30"/>
      <c r="C14" s="30"/>
      <c r="D14" s="36"/>
    </row>
  </sheetData>
  <sheetProtection/>
  <mergeCells count="4">
    <mergeCell ref="A1:C1"/>
    <mergeCell ref="A2:C2"/>
    <mergeCell ref="A3:C3"/>
    <mergeCell ref="A4:D4"/>
  </mergeCells>
  <printOptions/>
  <pageMargins left="0" right="0" top="0" bottom="0" header="0.5118110236220472" footer="0.5118110236220472"/>
  <pageSetup fitToHeight="1" fitToWidth="1" horizontalDpi="600" verticalDpi="600" orientation="portrait" paperSize="9" scale="7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"/>
  <sheetViews>
    <sheetView zoomScalePageLayoutView="0" workbookViewId="0" topLeftCell="A1">
      <pane xSplit="1" ySplit="8" topLeftCell="B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5"/>
  <cols>
    <col min="1" max="1" width="7.7109375" style="28" customWidth="1"/>
    <col min="2" max="2" width="34.28125" style="28" customWidth="1"/>
    <col min="3" max="3" width="30.421875" style="28" customWidth="1"/>
    <col min="4" max="4" width="22.8515625" style="28" customWidth="1"/>
    <col min="5" max="16384" width="9.140625" style="28" customWidth="1"/>
  </cols>
  <sheetData>
    <row r="1" spans="1:4" ht="54.75" customHeight="1">
      <c r="A1" s="130" t="s">
        <v>5</v>
      </c>
      <c r="B1" s="130"/>
      <c r="C1" s="130"/>
      <c r="D1" s="27"/>
    </row>
    <row r="2" spans="1:4" ht="45" customHeight="1">
      <c r="A2" s="136" t="s">
        <v>59</v>
      </c>
      <c r="B2" s="136"/>
      <c r="C2" s="136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48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34" t="s">
        <v>16</v>
      </c>
      <c r="C8" s="35">
        <v>45509.08</v>
      </c>
    </row>
    <row r="9" spans="1:3" ht="12.75">
      <c r="A9" s="34">
        <v>2</v>
      </c>
      <c r="B9" s="34" t="s">
        <v>18</v>
      </c>
      <c r="C9" s="35">
        <v>63319.61</v>
      </c>
    </row>
    <row r="10" spans="1:3" ht="12.75">
      <c r="A10" s="34">
        <v>3</v>
      </c>
      <c r="B10" s="34" t="s">
        <v>18</v>
      </c>
      <c r="C10" s="35">
        <v>44715.62</v>
      </c>
    </row>
    <row r="11" spans="1:3" ht="12.75">
      <c r="A11" s="34">
        <v>4</v>
      </c>
      <c r="B11" s="34" t="s">
        <v>4</v>
      </c>
      <c r="C11" s="35">
        <v>40461.79</v>
      </c>
    </row>
    <row r="12" ht="12.75">
      <c r="A12" s="32"/>
    </row>
    <row r="13" ht="12.75">
      <c r="A13" s="32"/>
    </row>
    <row r="14" spans="1:4" ht="12.75">
      <c r="A14" s="30"/>
      <c r="B14" s="30"/>
      <c r="C14" s="30"/>
      <c r="D14" s="36"/>
    </row>
  </sheetData>
  <sheetProtection/>
  <mergeCells count="4">
    <mergeCell ref="A1:C1"/>
    <mergeCell ref="A2:C2"/>
    <mergeCell ref="A3:C3"/>
    <mergeCell ref="A4:D4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7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7.7109375" style="28" customWidth="1"/>
    <col min="2" max="2" width="27.421875" style="28" customWidth="1"/>
    <col min="3" max="3" width="23.57421875" style="28" customWidth="1"/>
    <col min="4" max="4" width="22.8515625" style="28" customWidth="1"/>
    <col min="5" max="16384" width="9.140625" style="28" customWidth="1"/>
  </cols>
  <sheetData>
    <row r="1" spans="1:4" ht="54.75" customHeight="1">
      <c r="A1" s="130" t="s">
        <v>5</v>
      </c>
      <c r="B1" s="130"/>
      <c r="C1" s="130"/>
      <c r="D1" s="27"/>
    </row>
    <row r="2" spans="1:4" ht="31.5" customHeight="1">
      <c r="A2" s="134" t="s">
        <v>60</v>
      </c>
      <c r="B2" s="134"/>
      <c r="C2" s="134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48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8">
        <v>1</v>
      </c>
      <c r="B8" s="34" t="s">
        <v>16</v>
      </c>
      <c r="C8" s="39">
        <v>35004.28</v>
      </c>
    </row>
    <row r="9" spans="1:3" ht="12.75">
      <c r="A9" s="38">
        <v>2</v>
      </c>
      <c r="B9" s="34" t="s">
        <v>4</v>
      </c>
      <c r="C9" s="39">
        <v>37546.06</v>
      </c>
    </row>
    <row r="10" spans="1:3" ht="12.75">
      <c r="A10" s="38">
        <v>3</v>
      </c>
      <c r="B10" s="34" t="s">
        <v>18</v>
      </c>
      <c r="C10" s="39">
        <v>32482.42</v>
      </c>
    </row>
    <row r="11" spans="1:3" ht="12.75">
      <c r="A11" s="34"/>
      <c r="B11" s="34"/>
      <c r="C11" s="34"/>
    </row>
    <row r="12" ht="12.75">
      <c r="A12" s="32"/>
    </row>
    <row r="13" ht="12.75">
      <c r="A13" s="32"/>
    </row>
    <row r="14" spans="1:4" ht="12.75">
      <c r="A14" s="30"/>
      <c r="B14" s="30"/>
      <c r="C14" s="30"/>
      <c r="D14" s="36"/>
    </row>
  </sheetData>
  <sheetProtection/>
  <mergeCells count="4">
    <mergeCell ref="A1:C1"/>
    <mergeCell ref="A2:C2"/>
    <mergeCell ref="A3:C3"/>
    <mergeCell ref="A4:D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2" ySplit="3" topLeftCell="C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5"/>
  <cols>
    <col min="1" max="1" width="7.7109375" style="28" customWidth="1"/>
    <col min="2" max="2" width="50.28125" style="28" customWidth="1"/>
    <col min="3" max="3" width="10.7109375" style="28" customWidth="1"/>
    <col min="4" max="4" width="22.8515625" style="28" customWidth="1"/>
    <col min="5" max="16384" width="9.140625" style="28" customWidth="1"/>
  </cols>
  <sheetData>
    <row r="1" spans="1:4" ht="65.25" customHeight="1">
      <c r="A1" s="137" t="s">
        <v>5</v>
      </c>
      <c r="B1" s="137"/>
      <c r="C1" s="40"/>
      <c r="D1" s="27"/>
    </row>
    <row r="2" spans="1:4" ht="53.25" customHeight="1">
      <c r="A2" s="134" t="s">
        <v>61</v>
      </c>
      <c r="B2" s="134"/>
      <c r="C2" s="41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63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34" t="s">
        <v>16</v>
      </c>
      <c r="C8" s="35">
        <v>52876.28</v>
      </c>
    </row>
    <row r="9" spans="1:3" ht="12.75">
      <c r="A9" s="34">
        <v>2</v>
      </c>
      <c r="B9" s="34" t="s">
        <v>18</v>
      </c>
      <c r="C9" s="35">
        <v>49637.24</v>
      </c>
    </row>
    <row r="10" spans="1:3" ht="12.75">
      <c r="A10" s="34">
        <v>3</v>
      </c>
      <c r="B10" s="34" t="s">
        <v>18</v>
      </c>
      <c r="C10" s="35">
        <v>36759.85</v>
      </c>
    </row>
    <row r="11" spans="1:3" ht="12.75">
      <c r="A11" s="34">
        <v>4</v>
      </c>
      <c r="B11" s="34" t="s">
        <v>4</v>
      </c>
      <c r="C11" s="35">
        <v>35346.96</v>
      </c>
    </row>
    <row r="12" ht="12.75">
      <c r="A12" s="32"/>
    </row>
    <row r="13" ht="12.75">
      <c r="A13" s="32"/>
    </row>
    <row r="14" spans="1:4" ht="12.75">
      <c r="A14" s="30"/>
      <c r="B14" s="30"/>
      <c r="C14" s="30"/>
      <c r="D14" s="36"/>
    </row>
    <row r="15" spans="1:4" ht="15" customHeight="1">
      <c r="A15" s="138"/>
      <c r="B15" s="138"/>
      <c r="D15" s="42"/>
    </row>
    <row r="16" ht="12.75">
      <c r="A16" s="43"/>
    </row>
    <row r="17" ht="12.75">
      <c r="A17" s="43"/>
    </row>
  </sheetData>
  <sheetProtection/>
  <mergeCells count="5">
    <mergeCell ref="A1:B1"/>
    <mergeCell ref="A2:B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7.7109375" style="28" customWidth="1"/>
    <col min="2" max="2" width="31.00390625" style="28" customWidth="1"/>
    <col min="3" max="3" width="23.57421875" style="28" customWidth="1"/>
    <col min="4" max="4" width="22.8515625" style="28" customWidth="1"/>
    <col min="5" max="16384" width="9.140625" style="28" customWidth="1"/>
  </cols>
  <sheetData>
    <row r="1" spans="1:4" ht="54.75" customHeight="1">
      <c r="A1" s="130" t="s">
        <v>5</v>
      </c>
      <c r="B1" s="130"/>
      <c r="C1" s="130"/>
      <c r="D1" s="27"/>
    </row>
    <row r="2" spans="1:4" ht="37.5" customHeight="1">
      <c r="A2" s="134" t="s">
        <v>62</v>
      </c>
      <c r="B2" s="134"/>
      <c r="C2" s="134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48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34" t="s">
        <v>16</v>
      </c>
      <c r="C8" s="35">
        <v>41714.01</v>
      </c>
    </row>
    <row r="9" spans="1:3" ht="12.75">
      <c r="A9" s="34">
        <v>2</v>
      </c>
      <c r="B9" s="34" t="s">
        <v>63</v>
      </c>
      <c r="C9" s="35">
        <v>34735.64</v>
      </c>
    </row>
    <row r="10" spans="1:3" ht="12.75">
      <c r="A10" s="34">
        <v>3</v>
      </c>
      <c r="B10" s="34" t="s">
        <v>27</v>
      </c>
      <c r="C10" s="35">
        <v>34848.95</v>
      </c>
    </row>
    <row r="11" spans="1:3" ht="12.75">
      <c r="A11" s="34">
        <v>4</v>
      </c>
      <c r="B11" s="34" t="s">
        <v>64</v>
      </c>
      <c r="C11" s="35">
        <v>32893.04</v>
      </c>
    </row>
    <row r="12" spans="1:3" ht="12.75">
      <c r="A12" s="34">
        <v>5</v>
      </c>
      <c r="B12" s="34" t="s">
        <v>63</v>
      </c>
      <c r="C12" s="35">
        <v>32819.26</v>
      </c>
    </row>
    <row r="13" ht="12.75">
      <c r="A13" s="32"/>
    </row>
    <row r="14" ht="12.75">
      <c r="A14" s="32"/>
    </row>
    <row r="15" spans="1:4" ht="12.75">
      <c r="A15" s="30"/>
      <c r="B15" s="30"/>
      <c r="C15" s="30"/>
      <c r="D15" s="36"/>
    </row>
    <row r="16" spans="1:4" ht="15" customHeight="1">
      <c r="A16" s="138"/>
      <c r="B16" s="138"/>
      <c r="D16" s="42"/>
    </row>
    <row r="17" ht="12.75">
      <c r="A17" s="43"/>
    </row>
    <row r="18" ht="12.75">
      <c r="A18" s="43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"/>
  <sheetViews>
    <sheetView zoomScalePageLayoutView="0" workbookViewId="0" topLeftCell="A1">
      <pane xSplit="2" ySplit="3" topLeftCell="C4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5"/>
  <cols>
    <col min="1" max="1" width="7.7109375" style="28" customWidth="1"/>
    <col min="2" max="2" width="53.8515625" style="28" customWidth="1"/>
    <col min="3" max="3" width="11.8515625" style="28" customWidth="1"/>
    <col min="4" max="4" width="22.8515625" style="28" customWidth="1"/>
    <col min="5" max="16384" width="9.140625" style="28" customWidth="1"/>
  </cols>
  <sheetData>
    <row r="1" spans="1:4" ht="76.5" customHeight="1">
      <c r="A1" s="130" t="s">
        <v>5</v>
      </c>
      <c r="B1" s="130"/>
      <c r="C1" s="27"/>
      <c r="D1" s="27"/>
    </row>
    <row r="2" spans="1:4" ht="38.25" customHeight="1">
      <c r="A2" s="134" t="s">
        <v>65</v>
      </c>
      <c r="B2" s="134"/>
      <c r="C2" s="41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60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34" t="s">
        <v>19</v>
      </c>
      <c r="C8" s="44">
        <v>43429.426666666666</v>
      </c>
    </row>
    <row r="9" spans="1:3" ht="12.75">
      <c r="A9" s="34">
        <v>2</v>
      </c>
      <c r="B9" s="34" t="s">
        <v>28</v>
      </c>
      <c r="C9" s="44">
        <v>46489.97437500001</v>
      </c>
    </row>
    <row r="10" spans="1:3" ht="12.75">
      <c r="A10" s="34">
        <v>3</v>
      </c>
      <c r="B10" s="34" t="s">
        <v>27</v>
      </c>
      <c r="C10" s="44">
        <v>55350.03666666666</v>
      </c>
    </row>
    <row r="11" spans="1:3" ht="12.75">
      <c r="A11" s="34"/>
      <c r="B11" s="34"/>
      <c r="C11" s="34"/>
    </row>
    <row r="12" ht="12.75">
      <c r="A12" s="32"/>
    </row>
    <row r="13" ht="12.75">
      <c r="A13" s="32"/>
    </row>
    <row r="14" spans="1:4" ht="12.75">
      <c r="A14" s="30"/>
      <c r="B14" s="30"/>
      <c r="C14" s="30"/>
      <c r="D14" s="36"/>
    </row>
  </sheetData>
  <sheetProtection/>
  <mergeCells count="4">
    <mergeCell ref="A1:B1"/>
    <mergeCell ref="A2:B2"/>
    <mergeCell ref="A3:C3"/>
    <mergeCell ref="A4:D4"/>
  </mergeCells>
  <printOptions/>
  <pageMargins left="0" right="0" top="0" bottom="0" header="0.31496062992125984" footer="0.31496062992125984"/>
  <pageSetup fitToHeight="1" fitToWidth="1" horizontalDpi="600" verticalDpi="600" orientation="landscape" paperSize="9" scale="3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PageLayoutView="0" workbookViewId="0" topLeftCell="A1">
      <pane xSplit="2" ySplit="2" topLeftCell="C3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5"/>
  <cols>
    <col min="1" max="1" width="7.7109375" style="28" customWidth="1"/>
    <col min="2" max="2" width="58.28125" style="28" customWidth="1"/>
    <col min="3" max="3" width="16.00390625" style="28" customWidth="1"/>
    <col min="4" max="4" width="22.8515625" style="28" customWidth="1"/>
    <col min="5" max="16384" width="9.140625" style="28" customWidth="1"/>
  </cols>
  <sheetData>
    <row r="1" spans="1:4" ht="54.75" customHeight="1">
      <c r="A1" s="130" t="s">
        <v>5</v>
      </c>
      <c r="B1" s="130"/>
      <c r="C1" s="27"/>
      <c r="D1" s="27"/>
    </row>
    <row r="2" spans="1:4" ht="36" customHeight="1">
      <c r="A2" s="134" t="s">
        <v>66</v>
      </c>
      <c r="B2" s="134"/>
      <c r="C2" s="41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3.5" customHeight="1">
      <c r="A5" s="32"/>
    </row>
    <row r="6" spans="1:3" ht="48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45" t="s">
        <v>22</v>
      </c>
      <c r="C8" s="39">
        <v>50053.21</v>
      </c>
    </row>
    <row r="9" spans="1:3" ht="12.75">
      <c r="A9" s="34">
        <v>2</v>
      </c>
      <c r="B9" s="45" t="s">
        <v>30</v>
      </c>
      <c r="C9" s="39">
        <v>28056.71</v>
      </c>
    </row>
    <row r="10" spans="1:3" ht="12.75">
      <c r="A10" s="34">
        <v>3</v>
      </c>
      <c r="B10" s="45" t="s">
        <v>67</v>
      </c>
      <c r="C10" s="39">
        <v>30175.29</v>
      </c>
    </row>
    <row r="11" spans="1:3" ht="12.75">
      <c r="A11" s="34">
        <v>4</v>
      </c>
      <c r="B11" s="45" t="s">
        <v>67</v>
      </c>
      <c r="C11" s="39">
        <v>36590.84</v>
      </c>
    </row>
    <row r="12" spans="1:3" ht="12.75">
      <c r="A12" s="34">
        <v>5</v>
      </c>
      <c r="B12" s="45" t="s">
        <v>67</v>
      </c>
      <c r="C12" s="39">
        <v>41815.41</v>
      </c>
    </row>
    <row r="13" spans="1:3" ht="12.75">
      <c r="A13" s="34">
        <v>6</v>
      </c>
      <c r="B13" s="45" t="s">
        <v>24</v>
      </c>
      <c r="C13" s="39">
        <v>36251.95</v>
      </c>
    </row>
    <row r="14" ht="12.75">
      <c r="A14" s="32"/>
    </row>
    <row r="15" ht="12.75">
      <c r="A15" s="32"/>
    </row>
    <row r="16" spans="1:4" ht="12.75">
      <c r="A16" s="30"/>
      <c r="B16" s="30"/>
      <c r="C16" s="30"/>
      <c r="D16" s="36"/>
    </row>
  </sheetData>
  <sheetProtection/>
  <mergeCells count="4">
    <mergeCell ref="A1:B1"/>
    <mergeCell ref="A2:B2"/>
    <mergeCell ref="A3:C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pane xSplit="2" ySplit="2" topLeftCell="C3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5"/>
  <cols>
    <col min="1" max="1" width="7.7109375" style="28" customWidth="1"/>
    <col min="2" max="2" width="50.28125" style="28" customWidth="1"/>
    <col min="3" max="3" width="12.8515625" style="28" customWidth="1"/>
    <col min="4" max="4" width="22.8515625" style="28" customWidth="1"/>
    <col min="5" max="16384" width="9.140625" style="28" customWidth="1"/>
  </cols>
  <sheetData>
    <row r="1" spans="1:4" ht="54.75" customHeight="1">
      <c r="A1" s="137" t="s">
        <v>5</v>
      </c>
      <c r="B1" s="137"/>
      <c r="C1" s="27"/>
      <c r="D1" s="27"/>
    </row>
    <row r="2" spans="1:4" ht="29.25" customHeight="1">
      <c r="A2" s="139" t="s">
        <v>68</v>
      </c>
      <c r="B2" s="139"/>
      <c r="C2" s="41"/>
      <c r="D2" s="30"/>
    </row>
    <row r="3" spans="1:4" ht="15" customHeight="1">
      <c r="A3" s="140" t="s">
        <v>0</v>
      </c>
      <c r="B3" s="140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54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34" t="s">
        <v>16</v>
      </c>
      <c r="C8" s="34">
        <v>36391.54</v>
      </c>
    </row>
    <row r="9" spans="1:3" ht="12.75">
      <c r="A9" s="34">
        <v>2</v>
      </c>
      <c r="B9" s="34" t="s">
        <v>18</v>
      </c>
      <c r="C9" s="34">
        <v>28721.82</v>
      </c>
    </row>
    <row r="10" spans="1:3" ht="12.75">
      <c r="A10" s="34">
        <v>3</v>
      </c>
      <c r="B10" s="34" t="s">
        <v>4</v>
      </c>
      <c r="C10" s="34">
        <v>34900.91</v>
      </c>
    </row>
    <row r="11" spans="1:3" ht="12.75">
      <c r="A11" s="34"/>
      <c r="B11" s="34"/>
      <c r="C11" s="34"/>
    </row>
    <row r="12" ht="12.75">
      <c r="A12" s="32"/>
    </row>
    <row r="13" ht="12.75">
      <c r="A13" s="32"/>
    </row>
    <row r="14" spans="1:4" ht="12.75">
      <c r="A14" s="30"/>
      <c r="B14" s="30"/>
      <c r="C14" s="30"/>
      <c r="D14" s="36"/>
    </row>
    <row r="15" spans="1:4" ht="15" customHeight="1">
      <c r="A15" s="138"/>
      <c r="B15" s="138"/>
      <c r="D15" s="42"/>
    </row>
    <row r="16" ht="12.75">
      <c r="A16" s="43"/>
    </row>
    <row r="17" ht="12.75">
      <c r="A17" s="43"/>
    </row>
  </sheetData>
  <sheetProtection/>
  <mergeCells count="5">
    <mergeCell ref="A1:B1"/>
    <mergeCell ref="A2:B2"/>
    <mergeCell ref="A3:C3"/>
    <mergeCell ref="A4:D4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zoomScalePageLayoutView="0" workbookViewId="0" topLeftCell="A1">
      <selection activeCell="A18" sqref="A18:C20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4.5" customHeight="1">
      <c r="A2" s="108" t="s">
        <v>171</v>
      </c>
      <c r="B2" s="108"/>
      <c r="C2" s="108"/>
      <c r="D2" s="5"/>
    </row>
    <row r="3" spans="1:4" ht="15" customHeight="1">
      <c r="A3" s="113"/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4" ht="15">
      <c r="A8" s="91">
        <v>1</v>
      </c>
      <c r="B8" s="98" t="s">
        <v>16</v>
      </c>
      <c r="C8" s="99">
        <v>59765.24</v>
      </c>
      <c r="D8" t="s">
        <v>165</v>
      </c>
    </row>
    <row r="9" spans="1:4" ht="15">
      <c r="A9" s="4">
        <v>2</v>
      </c>
      <c r="B9" s="4" t="s">
        <v>16</v>
      </c>
      <c r="C9" s="99">
        <v>42715.36</v>
      </c>
      <c r="D9" t="s">
        <v>166</v>
      </c>
    </row>
    <row r="10" spans="1:3" ht="15">
      <c r="A10" s="4">
        <v>3</v>
      </c>
      <c r="B10" s="4" t="s">
        <v>18</v>
      </c>
      <c r="C10" s="99">
        <v>47151.18</v>
      </c>
    </row>
    <row r="11" spans="1:3" ht="15">
      <c r="A11" s="4">
        <v>4</v>
      </c>
      <c r="B11" s="4" t="s">
        <v>18</v>
      </c>
      <c r="C11" s="99">
        <v>52245.3</v>
      </c>
    </row>
    <row r="12" spans="1:3" ht="15">
      <c r="A12" s="4">
        <v>5</v>
      </c>
      <c r="B12" s="4" t="s">
        <v>18</v>
      </c>
      <c r="C12" s="99">
        <v>56254.43</v>
      </c>
    </row>
    <row r="13" spans="1:3" ht="15">
      <c r="A13" s="4">
        <v>6</v>
      </c>
      <c r="B13" s="4" t="s">
        <v>4</v>
      </c>
      <c r="C13" s="99">
        <v>47443.36</v>
      </c>
    </row>
    <row r="14" spans="1:3" ht="15">
      <c r="A14" s="4"/>
      <c r="B14" s="4"/>
      <c r="C14" s="4"/>
    </row>
    <row r="15" ht="15">
      <c r="A15" s="1"/>
    </row>
    <row r="16" ht="15">
      <c r="A16" s="1"/>
    </row>
    <row r="17" spans="1:4" ht="15">
      <c r="A17" s="5"/>
      <c r="B17" s="5"/>
      <c r="C17" s="5"/>
      <c r="D17" s="2"/>
    </row>
    <row r="18" spans="1:4" ht="15" customHeight="1">
      <c r="A18" s="114"/>
      <c r="B18" s="114"/>
      <c r="D18" s="6"/>
    </row>
    <row r="19" ht="15">
      <c r="A19" s="7"/>
    </row>
    <row r="20" ht="15">
      <c r="A20" s="7"/>
    </row>
  </sheetData>
  <sheetProtection/>
  <mergeCells count="5">
    <mergeCell ref="A1:C1"/>
    <mergeCell ref="A2:C2"/>
    <mergeCell ref="A3:C3"/>
    <mergeCell ref="A4:D4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zoomScalePageLayoutView="0" workbookViewId="0" topLeftCell="A1">
      <pane xSplit="2" ySplit="2" topLeftCell="C6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5"/>
  <cols>
    <col min="1" max="1" width="7.7109375" style="28" customWidth="1"/>
    <col min="2" max="2" width="52.8515625" style="28" customWidth="1"/>
    <col min="3" max="3" width="15.7109375" style="28" customWidth="1"/>
    <col min="4" max="4" width="22.8515625" style="28" customWidth="1"/>
    <col min="5" max="16384" width="9.140625" style="28" customWidth="1"/>
  </cols>
  <sheetData>
    <row r="1" spans="1:4" ht="105.75" customHeight="1">
      <c r="A1" s="141" t="s">
        <v>5</v>
      </c>
      <c r="B1" s="141"/>
      <c r="C1" s="46"/>
      <c r="D1" s="46"/>
    </row>
    <row r="2" spans="1:4" ht="48" customHeight="1">
      <c r="A2" s="134" t="s">
        <v>69</v>
      </c>
      <c r="B2" s="134"/>
      <c r="C2" s="41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48.75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34" t="s">
        <v>16</v>
      </c>
      <c r="C8" s="35">
        <v>41770.84</v>
      </c>
    </row>
    <row r="9" spans="1:3" ht="12.75">
      <c r="A9" s="34">
        <v>2</v>
      </c>
      <c r="B9" s="34" t="s">
        <v>18</v>
      </c>
      <c r="C9" s="35">
        <v>40277.92</v>
      </c>
    </row>
    <row r="10" spans="1:3" ht="12.75">
      <c r="A10" s="34">
        <v>3</v>
      </c>
      <c r="B10" s="34" t="s">
        <v>18</v>
      </c>
      <c r="C10" s="35">
        <v>35268.06</v>
      </c>
    </row>
    <row r="11" spans="1:3" ht="12.75">
      <c r="A11" s="34">
        <v>4</v>
      </c>
      <c r="B11" s="34" t="s">
        <v>4</v>
      </c>
      <c r="C11" s="35">
        <v>37121</v>
      </c>
    </row>
    <row r="12" ht="12.75">
      <c r="A12" s="32"/>
    </row>
    <row r="13" ht="12.75">
      <c r="A13" s="32"/>
    </row>
    <row r="14" spans="1:4" ht="12.75">
      <c r="A14" s="30"/>
      <c r="B14" s="30"/>
      <c r="C14" s="30"/>
      <c r="D14" s="36"/>
    </row>
  </sheetData>
  <sheetProtection/>
  <mergeCells count="4">
    <mergeCell ref="A1:B1"/>
    <mergeCell ref="A2:B2"/>
    <mergeCell ref="A3:C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PageLayoutView="0" workbookViewId="0" topLeftCell="A1">
      <pane xSplit="2" ySplit="2" topLeftCell="C3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A2" sqref="A2:B2"/>
    </sheetView>
  </sheetViews>
  <sheetFormatPr defaultColWidth="9.140625" defaultRowHeight="15"/>
  <cols>
    <col min="1" max="1" width="7.7109375" style="28" customWidth="1"/>
    <col min="2" max="2" width="56.8515625" style="28" customWidth="1"/>
    <col min="3" max="3" width="13.28125" style="28" customWidth="1"/>
    <col min="4" max="4" width="22.8515625" style="28" customWidth="1"/>
    <col min="5" max="16384" width="9.140625" style="28" customWidth="1"/>
  </cols>
  <sheetData>
    <row r="1" spans="1:4" ht="69" customHeight="1">
      <c r="A1" s="142" t="s">
        <v>5</v>
      </c>
      <c r="B1" s="142"/>
      <c r="C1" s="46"/>
      <c r="D1" s="46"/>
    </row>
    <row r="2" spans="1:4" ht="39" customHeight="1">
      <c r="A2" s="134" t="s">
        <v>70</v>
      </c>
      <c r="B2" s="134"/>
      <c r="C2" s="41"/>
      <c r="D2" s="30"/>
    </row>
    <row r="3" spans="1:4" ht="15" customHeight="1">
      <c r="A3" s="135" t="s">
        <v>0</v>
      </c>
      <c r="B3" s="135"/>
      <c r="C3" s="135"/>
      <c r="D3" s="31"/>
    </row>
    <row r="4" spans="1:4" ht="12.75">
      <c r="A4" s="133"/>
      <c r="B4" s="133"/>
      <c r="C4" s="133"/>
      <c r="D4" s="133"/>
    </row>
    <row r="5" ht="12.75">
      <c r="A5" s="32"/>
    </row>
    <row r="6" spans="1:3" ht="60" customHeight="1">
      <c r="A6" s="33" t="s">
        <v>1</v>
      </c>
      <c r="B6" s="33" t="s">
        <v>2</v>
      </c>
      <c r="C6" s="33" t="s">
        <v>3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>
        <v>1</v>
      </c>
      <c r="B8" s="34" t="s">
        <v>16</v>
      </c>
      <c r="C8" s="35">
        <v>58353</v>
      </c>
    </row>
    <row r="9" spans="1:3" ht="12.75">
      <c r="A9" s="34">
        <v>2</v>
      </c>
      <c r="B9" s="34" t="s">
        <v>4</v>
      </c>
      <c r="C9" s="35">
        <v>45021</v>
      </c>
    </row>
    <row r="10" spans="1:3" ht="12.75">
      <c r="A10" s="34">
        <v>3</v>
      </c>
      <c r="B10" s="34" t="s">
        <v>28</v>
      </c>
      <c r="C10" s="35">
        <v>42284</v>
      </c>
    </row>
    <row r="11" spans="1:3" ht="12.75">
      <c r="A11" s="34">
        <v>4</v>
      </c>
      <c r="B11" s="34" t="s">
        <v>28</v>
      </c>
      <c r="C11" s="35">
        <v>51443</v>
      </c>
    </row>
    <row r="12" spans="1:3" ht="12.75">
      <c r="A12" s="34">
        <v>5</v>
      </c>
      <c r="B12" s="34" t="s">
        <v>28</v>
      </c>
      <c r="C12" s="47">
        <v>34336</v>
      </c>
    </row>
    <row r="13" spans="1:3" ht="12.75">
      <c r="A13" s="34">
        <v>6</v>
      </c>
      <c r="B13" s="34" t="s">
        <v>28</v>
      </c>
      <c r="C13" s="47">
        <v>37764</v>
      </c>
    </row>
    <row r="14" spans="1:4" ht="12.75">
      <c r="A14" s="34">
        <v>7</v>
      </c>
      <c r="B14" s="34" t="s">
        <v>28</v>
      </c>
      <c r="C14" s="47">
        <v>36166</v>
      </c>
      <c r="D14" s="36"/>
    </row>
    <row r="15" ht="15" customHeight="1">
      <c r="D15" s="42"/>
    </row>
  </sheetData>
  <sheetProtection/>
  <mergeCells count="4">
    <mergeCell ref="A1:B1"/>
    <mergeCell ref="A2:B2"/>
    <mergeCell ref="A3:C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07" t="s">
        <v>5</v>
      </c>
      <c r="B1" s="107"/>
      <c r="C1" s="107"/>
    </row>
    <row r="2" spans="1:3" ht="31.5" customHeight="1">
      <c r="A2" s="108" t="s">
        <v>153</v>
      </c>
      <c r="B2" s="108"/>
      <c r="C2" s="108"/>
    </row>
    <row r="3" spans="1:3" ht="15">
      <c r="A3" s="109"/>
      <c r="B3" s="109"/>
      <c r="C3" s="109"/>
    </row>
    <row r="4" ht="15">
      <c r="A4" s="1"/>
    </row>
    <row r="5" spans="1:3" ht="30">
      <c r="A5" s="3" t="s">
        <v>1</v>
      </c>
      <c r="B5" s="3" t="s">
        <v>2</v>
      </c>
      <c r="C5" s="3" t="s">
        <v>3</v>
      </c>
    </row>
    <row r="6" spans="1:3" ht="15">
      <c r="A6" s="3">
        <v>1</v>
      </c>
      <c r="B6" s="3">
        <v>3</v>
      </c>
      <c r="C6" s="3">
        <v>4</v>
      </c>
    </row>
    <row r="7" spans="1:3" ht="15">
      <c r="A7" s="3">
        <v>5</v>
      </c>
      <c r="B7" s="4" t="s">
        <v>4</v>
      </c>
      <c r="C7" s="94">
        <v>8316.94</v>
      </c>
    </row>
    <row r="8" ht="15">
      <c r="A8" s="1"/>
    </row>
    <row r="9" spans="1:3" ht="15">
      <c r="A9" s="5"/>
      <c r="B9" s="5"/>
      <c r="C9" s="2"/>
    </row>
  </sheetData>
  <sheetProtection/>
  <mergeCells count="3">
    <mergeCell ref="A1:C1"/>
    <mergeCell ref="A2:C2"/>
    <mergeCell ref="A3:C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4.00390625" style="0" customWidth="1"/>
    <col min="2" max="2" width="23.140625" style="0" customWidth="1"/>
    <col min="3" max="3" width="35.57421875" style="0" customWidth="1"/>
  </cols>
  <sheetData>
    <row r="1" spans="1:3" ht="34.5" customHeight="1">
      <c r="A1" s="107" t="s">
        <v>5</v>
      </c>
      <c r="B1" s="107"/>
      <c r="C1" s="107"/>
    </row>
    <row r="2" spans="1:3" ht="33.75" customHeight="1">
      <c r="A2" s="108" t="s">
        <v>154</v>
      </c>
      <c r="B2" s="108"/>
      <c r="C2" s="108"/>
    </row>
    <row r="3" spans="1:3" ht="15">
      <c r="A3" s="109"/>
      <c r="B3" s="109"/>
      <c r="C3" s="109"/>
    </row>
    <row r="4" ht="15">
      <c r="A4" s="1"/>
    </row>
    <row r="5" spans="1:3" ht="30">
      <c r="A5" s="3" t="s">
        <v>1</v>
      </c>
      <c r="B5" s="3" t="s">
        <v>2</v>
      </c>
      <c r="C5" s="3" t="s">
        <v>3</v>
      </c>
    </row>
    <row r="6" spans="1:3" ht="15">
      <c r="A6" s="3">
        <v>1</v>
      </c>
      <c r="B6" s="3">
        <v>3</v>
      </c>
      <c r="C6" s="3">
        <v>4</v>
      </c>
    </row>
    <row r="7" spans="1:3" ht="15">
      <c r="A7" s="3">
        <v>1</v>
      </c>
      <c r="B7" s="4" t="s">
        <v>16</v>
      </c>
      <c r="C7" s="94">
        <v>44290.42</v>
      </c>
    </row>
    <row r="8" spans="1:3" ht="15">
      <c r="A8" s="3">
        <v>2</v>
      </c>
      <c r="B8" s="4" t="s">
        <v>18</v>
      </c>
      <c r="C8" s="94">
        <v>27168.17</v>
      </c>
    </row>
    <row r="9" spans="1:3" ht="15">
      <c r="A9" s="3">
        <v>3</v>
      </c>
      <c r="B9" s="4" t="s">
        <v>4</v>
      </c>
      <c r="C9" s="94">
        <v>41345.84</v>
      </c>
    </row>
    <row r="10" ht="15">
      <c r="A10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38.57421875" style="0" customWidth="1"/>
  </cols>
  <sheetData>
    <row r="1" spans="1:3" ht="34.5" customHeight="1">
      <c r="A1" s="107" t="s">
        <v>5</v>
      </c>
      <c r="B1" s="107"/>
      <c r="C1" s="107"/>
    </row>
    <row r="2" spans="1:3" ht="36" customHeight="1">
      <c r="A2" s="108" t="s">
        <v>155</v>
      </c>
      <c r="B2" s="108"/>
      <c r="C2" s="108"/>
    </row>
    <row r="3" spans="1:3" ht="15">
      <c r="A3" s="109"/>
      <c r="B3" s="109"/>
      <c r="C3" s="109"/>
    </row>
    <row r="4" ht="15">
      <c r="A4" s="1"/>
    </row>
    <row r="5" spans="1:3" ht="30">
      <c r="A5" s="3" t="s">
        <v>1</v>
      </c>
      <c r="B5" s="3" t="s">
        <v>2</v>
      </c>
      <c r="C5" s="3" t="s">
        <v>3</v>
      </c>
    </row>
    <row r="6" spans="1:3" ht="15">
      <c r="A6" s="3">
        <v>1</v>
      </c>
      <c r="B6" s="3">
        <v>3</v>
      </c>
      <c r="C6" s="3">
        <v>4</v>
      </c>
    </row>
    <row r="7" spans="1:3" ht="15">
      <c r="A7" s="3">
        <v>1</v>
      </c>
      <c r="B7" s="4" t="s">
        <v>16</v>
      </c>
      <c r="C7" s="94">
        <v>32677.64</v>
      </c>
    </row>
    <row r="8" spans="1:3" ht="15">
      <c r="A8" s="3">
        <v>2</v>
      </c>
      <c r="B8" s="4" t="s">
        <v>18</v>
      </c>
      <c r="C8" s="94">
        <v>30773.99</v>
      </c>
    </row>
    <row r="9" spans="1:3" ht="15">
      <c r="A9" s="3">
        <v>3</v>
      </c>
      <c r="B9" s="4" t="s">
        <v>18</v>
      </c>
      <c r="C9" s="94">
        <v>30773.99</v>
      </c>
    </row>
    <row r="10" spans="1:3" ht="23.25" customHeight="1">
      <c r="A10" s="3">
        <v>5</v>
      </c>
      <c r="B10" s="4" t="s">
        <v>24</v>
      </c>
      <c r="C10" s="94">
        <v>36053.35</v>
      </c>
    </row>
    <row r="11" ht="15" hidden="1">
      <c r="A11" s="1"/>
    </row>
    <row r="12" spans="1:3" ht="15">
      <c r="A12" s="5"/>
      <c r="B12" s="5"/>
      <c r="C12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H24" sqref="H23:H24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51.75" customHeight="1">
      <c r="A2" s="108" t="s">
        <v>103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51341.49</v>
      </c>
    </row>
    <row r="9" spans="1:3" ht="15">
      <c r="A9" s="4">
        <v>2</v>
      </c>
      <c r="B9" s="4" t="s">
        <v>28</v>
      </c>
      <c r="C9" s="4">
        <v>27243.96</v>
      </c>
    </row>
    <row r="10" spans="1:3" ht="15">
      <c r="A10" s="4">
        <v>3</v>
      </c>
      <c r="B10" s="4" t="s">
        <v>86</v>
      </c>
      <c r="C10" s="4">
        <v>17816.4</v>
      </c>
    </row>
    <row r="11" spans="1:3" ht="15">
      <c r="A11" s="4">
        <v>4</v>
      </c>
      <c r="B11" s="4" t="s">
        <v>87</v>
      </c>
      <c r="C11" s="4">
        <v>29449.79</v>
      </c>
    </row>
    <row r="12" spans="1:3" ht="15">
      <c r="A12" s="10">
        <v>5</v>
      </c>
      <c r="B12" s="11" t="s">
        <v>27</v>
      </c>
      <c r="C12" s="11">
        <v>34949.44</v>
      </c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4.5" customHeight="1">
      <c r="A2" s="108" t="s">
        <v>98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29761.9</v>
      </c>
    </row>
    <row r="9" spans="1:3" ht="15">
      <c r="A9" s="4">
        <v>2</v>
      </c>
      <c r="B9" s="4" t="s">
        <v>18</v>
      </c>
      <c r="C9" s="4">
        <v>36908.82</v>
      </c>
    </row>
    <row r="10" spans="1:3" ht="15">
      <c r="A10" s="4">
        <v>3</v>
      </c>
      <c r="B10" s="4" t="s">
        <v>151</v>
      </c>
      <c r="C10" s="4">
        <v>27397.93</v>
      </c>
    </row>
    <row r="11" spans="1:3" ht="15">
      <c r="A11" s="4">
        <v>4</v>
      </c>
      <c r="B11" s="4" t="s">
        <v>4</v>
      </c>
      <c r="C11" s="4">
        <v>26421.71</v>
      </c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C15" s="143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C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40.5" customHeight="1">
      <c r="A2" s="108" t="s">
        <v>88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22</v>
      </c>
      <c r="C8" s="21">
        <v>35888.29</v>
      </c>
    </row>
    <row r="9" spans="1:3" ht="15">
      <c r="A9" s="4">
        <v>2</v>
      </c>
      <c r="B9" s="4" t="s">
        <v>18</v>
      </c>
      <c r="C9" s="21">
        <v>32611.45</v>
      </c>
    </row>
    <row r="10" spans="1:3" ht="15">
      <c r="A10" s="4">
        <v>3</v>
      </c>
      <c r="B10" s="4" t="s">
        <v>18</v>
      </c>
      <c r="C10" s="21">
        <v>33596.77</v>
      </c>
    </row>
    <row r="11" spans="1:3" ht="15">
      <c r="A11" s="4">
        <v>4</v>
      </c>
      <c r="B11" s="4" t="s">
        <v>18</v>
      </c>
      <c r="C11" s="21">
        <v>31607.53</v>
      </c>
    </row>
    <row r="12" spans="1:3" ht="15">
      <c r="A12" s="4">
        <v>5</v>
      </c>
      <c r="B12" s="4" t="s">
        <v>89</v>
      </c>
      <c r="C12" s="21">
        <v>32524</v>
      </c>
    </row>
    <row r="13" ht="15">
      <c r="A13" s="1"/>
    </row>
    <row r="14" ht="15">
      <c r="A14" s="1"/>
    </row>
    <row r="15" spans="1:4" ht="15">
      <c r="A15" s="5"/>
      <c r="B15" s="5"/>
      <c r="C15" s="5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7.7109375" style="0" customWidth="1"/>
    <col min="2" max="2" width="36.28125" style="0" customWidth="1"/>
    <col min="3" max="3" width="28.57421875" style="0" customWidth="1"/>
    <col min="4" max="4" width="22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6" customHeight="1">
      <c r="A2" s="108" t="s">
        <v>90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16</v>
      </c>
      <c r="C8" s="4">
        <v>33597.97</v>
      </c>
    </row>
    <row r="9" spans="1:3" ht="15">
      <c r="A9" s="4">
        <v>2</v>
      </c>
      <c r="B9" s="4" t="s">
        <v>18</v>
      </c>
      <c r="C9" s="4">
        <v>40656.62</v>
      </c>
    </row>
    <row r="10" spans="1:3" ht="15">
      <c r="A10" s="4">
        <v>3</v>
      </c>
      <c r="B10" s="4" t="s">
        <v>4</v>
      </c>
      <c r="C10" s="4">
        <v>33318.6</v>
      </c>
    </row>
    <row r="11" spans="1:3" ht="15">
      <c r="A11" s="4"/>
      <c r="B11" s="4"/>
      <c r="C11" s="4"/>
    </row>
    <row r="12" ht="15">
      <c r="A12" s="1"/>
    </row>
    <row r="13" ht="15">
      <c r="A13" s="1"/>
    </row>
    <row r="14" spans="1:4" ht="15">
      <c r="A14" s="5"/>
      <c r="B14" s="5"/>
      <c r="C14" s="5"/>
      <c r="D14" s="2"/>
    </row>
    <row r="15" spans="1:4" ht="15" customHeight="1">
      <c r="A15" s="114"/>
      <c r="B15" s="114"/>
      <c r="D15" s="6"/>
    </row>
    <row r="16" ht="15">
      <c r="A16" s="7"/>
    </row>
    <row r="17" ht="15">
      <c r="A17" s="7"/>
    </row>
  </sheetData>
  <sheetProtection/>
  <mergeCells count="5">
    <mergeCell ref="A1:C1"/>
    <mergeCell ref="A2:C2"/>
    <mergeCell ref="A3:C3"/>
    <mergeCell ref="A4:D4"/>
    <mergeCell ref="A15:B15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  <col min="5" max="5" width="13.8515625" style="0" customWidth="1"/>
  </cols>
  <sheetData>
    <row r="1" spans="1:4" ht="54.75" customHeight="1">
      <c r="A1" s="107" t="s">
        <v>5</v>
      </c>
      <c r="B1" s="107"/>
      <c r="C1" s="107"/>
      <c r="D1" s="8"/>
    </row>
    <row r="2" spans="1:4" ht="35.25" customHeight="1">
      <c r="A2" s="108" t="s">
        <v>99</v>
      </c>
      <c r="B2" s="108"/>
      <c r="C2" s="108"/>
      <c r="D2" s="5"/>
    </row>
    <row r="3" spans="1:4" ht="15" customHeight="1">
      <c r="A3" s="113" t="s">
        <v>0</v>
      </c>
      <c r="B3" s="113"/>
      <c r="C3" s="113"/>
      <c r="D3" s="9"/>
    </row>
    <row r="4" spans="1:4" ht="15">
      <c r="A4" s="109"/>
      <c r="B4" s="109"/>
      <c r="C4" s="109"/>
      <c r="D4" s="109"/>
    </row>
    <row r="5" ht="15">
      <c r="A5" s="1"/>
    </row>
    <row r="6" spans="1:3" ht="48.75" customHeight="1">
      <c r="A6" s="3" t="s">
        <v>1</v>
      </c>
      <c r="B6" s="3" t="s">
        <v>2</v>
      </c>
      <c r="C6" s="3" t="s">
        <v>3</v>
      </c>
    </row>
    <row r="7" spans="1:3" ht="15">
      <c r="A7" s="3">
        <v>1</v>
      </c>
      <c r="B7" s="3">
        <v>2</v>
      </c>
      <c r="C7" s="3">
        <v>3</v>
      </c>
    </row>
    <row r="8" spans="1:3" ht="15">
      <c r="A8" s="4">
        <v>1</v>
      </c>
      <c r="B8" s="4" t="s">
        <v>19</v>
      </c>
      <c r="C8" s="4">
        <v>31411.35</v>
      </c>
    </row>
    <row r="9" spans="1:3" ht="15">
      <c r="A9" s="4">
        <v>2</v>
      </c>
      <c r="B9" s="4" t="s">
        <v>28</v>
      </c>
      <c r="C9" s="4">
        <v>38281.97</v>
      </c>
    </row>
    <row r="10" spans="1:3" ht="15">
      <c r="A10" s="4">
        <v>3</v>
      </c>
      <c r="B10" s="4" t="s">
        <v>28</v>
      </c>
      <c r="C10" s="4">
        <v>37625.36</v>
      </c>
    </row>
    <row r="11" spans="1:3" ht="15">
      <c r="A11" s="4">
        <v>4</v>
      </c>
      <c r="B11" s="4" t="s">
        <v>28</v>
      </c>
      <c r="C11" s="4">
        <v>39066.21</v>
      </c>
    </row>
    <row r="12" spans="1:3" ht="15">
      <c r="A12" s="4">
        <v>5</v>
      </c>
      <c r="B12" s="4" t="s">
        <v>27</v>
      </c>
      <c r="C12" s="4">
        <v>33954.33</v>
      </c>
    </row>
    <row r="13" ht="15">
      <c r="A13" s="1"/>
    </row>
    <row r="14" ht="15">
      <c r="A14" s="1"/>
    </row>
    <row r="15" spans="1:4" ht="15">
      <c r="A15" s="5"/>
      <c r="B15" s="5"/>
      <c r="C15" s="5"/>
      <c r="D15" s="2"/>
    </row>
    <row r="16" spans="1:4" ht="15" customHeight="1">
      <c r="A16" s="114"/>
      <c r="B16" s="114"/>
      <c r="D16" s="6"/>
    </row>
    <row r="17" ht="15">
      <c r="A17" s="7"/>
    </row>
    <row r="18" ht="15">
      <c r="A18" s="7"/>
    </row>
  </sheetData>
  <sheetProtection/>
  <mergeCells count="5">
    <mergeCell ref="A1:C1"/>
    <mergeCell ref="A2:C2"/>
    <mergeCell ref="A3:C3"/>
    <mergeCell ref="A4:D4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рассчитываемой за календарный год среднемесячной заработной плате работников школ за 2020 год</dc:title>
  <dc:subject/>
  <dc:creator/>
  <cp:keywords/>
  <dc:description/>
  <cp:lastModifiedBy/>
  <dcterms:created xsi:type="dcterms:W3CDTF">2006-09-28T05:33:49Z</dcterms:created>
  <dcterms:modified xsi:type="dcterms:W3CDTF">2021-03-19T11:03:04Z</dcterms:modified>
  <cp:category/>
  <cp:version/>
  <cp:contentType/>
  <cp:contentStatus/>
</cp:coreProperties>
</file>